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/>
  <mc:AlternateContent xmlns:mc="http://schemas.openxmlformats.org/markup-compatibility/2006">
    <mc:Choice Requires="x15">
      <x15ac:absPath xmlns:x15ac="http://schemas.microsoft.com/office/spreadsheetml/2010/11/ac" url="G:\Delivery\R&amp;DDel\AnimalSc\Grazing BMP\Delivery\Extension events\F20\Phosphorus\Print\"/>
    </mc:Choice>
  </mc:AlternateContent>
  <xr:revisionPtr revIDLastSave="0" documentId="13_ncr:1_{27F803DE-ACBC-4A3C-9A2A-EF6407A12403}" xr6:coauthVersionLast="36" xr6:coauthVersionMax="36" xr10:uidLastSave="{00000000-0000-0000-0000-000000000000}"/>
  <bookViews>
    <workbookView xWindow="0" yWindow="0" windowWidth="16380" windowHeight="8190" tabRatio="219" xr2:uid="{00000000-000D-0000-FFFF-FFFF00000000}"/>
  </bookViews>
  <sheets>
    <sheet name="Potrait" sheetId="1" r:id="rId1"/>
  </sheets>
  <definedNames>
    <definedName name="_xlnm.Print_Area" localSheetId="0">Potrait!$A$1:$N$24</definedName>
    <definedName name="_xlnm.Print_Titles" localSheetId="0">Potrait!$1:$10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24" i="1" l="1"/>
  <c r="M24" i="1"/>
  <c r="C5" i="1"/>
  <c r="F14" i="1" l="1"/>
  <c r="G15" i="1" s="1"/>
  <c r="F15" i="1"/>
  <c r="B14" i="1"/>
  <c r="B15" i="1"/>
  <c r="G13" i="1"/>
  <c r="F13" i="1"/>
  <c r="G14" i="1" s="1"/>
  <c r="B13" i="1"/>
  <c r="H13" i="1" l="1"/>
  <c r="H15" i="1"/>
  <c r="H14" i="1"/>
  <c r="K13" i="1" l="1"/>
  <c r="J13" i="1"/>
  <c r="I13" i="1"/>
  <c r="M13" i="1"/>
  <c r="L13" i="1"/>
  <c r="L15" i="1"/>
  <c r="I15" i="1"/>
  <c r="L14" i="1"/>
  <c r="I14" i="1"/>
  <c r="M15" i="1"/>
  <c r="K14" i="1"/>
  <c r="M14" i="1"/>
  <c r="J14" i="1"/>
  <c r="J15" i="1"/>
  <c r="K15" i="1"/>
</calcChain>
</file>

<file path=xl/sharedStrings.xml><?xml version="1.0" encoding="utf-8"?>
<sst xmlns="http://schemas.openxmlformats.org/spreadsheetml/2006/main" count="61" uniqueCount="60">
  <si>
    <t>Date</t>
  </si>
  <si>
    <t>No. 
head</t>
  </si>
  <si>
    <t>Residue left
(kg)</t>
  </si>
  <si>
    <t>Lick put out 
(kg)</t>
  </si>
  <si>
    <t>Total on offer
(kg)</t>
  </si>
  <si>
    <t>P intake
(g/hd/day)</t>
  </si>
  <si>
    <t>Salt intake
(g/hd/day)</t>
  </si>
  <si>
    <t>Days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</si>
  <si>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</si>
  <si>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</si>
  <si>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</si>
  <si>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</si>
  <si>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</si>
  <si>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</si>
  <si>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</si>
  <si>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</si>
  <si>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</si>
  <si>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</si>
  <si>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</si>
  <si>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M</t>
  </si>
  <si>
    <t xml:space="preserve"> =  A  -  A from previous line</t>
  </si>
  <si>
    <t xml:space="preserve"> =  D  +  E</t>
  </si>
  <si>
    <t xml:space="preserve"> =  F from previous line  -  D</t>
  </si>
  <si>
    <t xml:space="preserve"> =  G  ÷  C  ÷  B  x  1000</t>
  </si>
  <si>
    <t>CP intake
(g/hd/day)</t>
  </si>
  <si>
    <t>Total:</t>
  </si>
  <si>
    <t>Phosphorus Supplement Intakes and Costs</t>
  </si>
  <si>
    <t>Supplement</t>
  </si>
  <si>
    <t>$/t</t>
  </si>
  <si>
    <t>Crude protein
(%)</t>
  </si>
  <si>
    <t>P
(%)</t>
  </si>
  <si>
    <t>Salt
(%)</t>
  </si>
  <si>
    <t>Supplements</t>
  </si>
  <si>
    <t>Intakes and costs</t>
  </si>
  <si>
    <t>Target intakes</t>
  </si>
  <si>
    <t>Class</t>
  </si>
  <si>
    <t>Breeders</t>
  </si>
  <si>
    <t>Weaners</t>
  </si>
  <si>
    <t>Mob 
lick intake
(kg)</t>
  </si>
  <si>
    <t>Paddock:</t>
  </si>
  <si>
    <t>Mob/class of cattle:</t>
  </si>
  <si>
    <t>CP
g/hd/day</t>
  </si>
  <si>
    <t>P
g/hd/day
Wet season</t>
  </si>
  <si>
    <t>P
g/hd/day
Dry season</t>
  </si>
  <si>
    <t>Cost
($/hd/period)</t>
  </si>
  <si>
    <t>ME
MJ/day</t>
  </si>
  <si>
    <t>Urea
(%)</t>
  </si>
  <si>
    <t>Metabolisable Energy
(MJ/kg)</t>
  </si>
  <si>
    <t>ME intake
(MJ/hd/day)</t>
  </si>
  <si>
    <t>= H x 
MJ/kg of lick 
÷  1000</t>
  </si>
  <si>
    <t>L</t>
  </si>
  <si>
    <t>Per head 
lick intake
(g/hd/day)</t>
  </si>
  <si>
    <t xml:space="preserve"> =  H  x  
CP% of lick  
÷  100</t>
  </si>
  <si>
    <t xml:space="preserve"> =  H  x  
P% of lick  
÷  100</t>
  </si>
  <si>
    <t xml:space="preserve"> =  H  x  
Salt % of lick  
÷  100</t>
  </si>
  <si>
    <t xml:space="preserve"> =  H  x  B  ÷  
1000  x  
price $ per tonne  ÷  1000</t>
  </si>
  <si>
    <t>75% kynofos, 25% copra</t>
  </si>
  <si>
    <t>Air Strip</t>
  </si>
  <si>
    <t>PTIC cows</t>
  </si>
  <si>
    <t>(15kg kynofos + 5kg copra)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</si>
</sst>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_)"/>
    <numFmt numFmtId="165" formatCode="0.0"/>
    <numFmt numFmtId="166" formatCode="#,##0.0"/>
    <numFmt numFmtId="167" formatCode="dd/mm/yy"/>
    <numFmt numFmtId="168" formatCode="d/mm/yy;@"/>
  </numFmts>
  <fonts count="16" x14ac:knownFonts="1">
    <font>
      <sz val="10"/>
      <name val="Arial"/>
      <family val="2"/>
    </font>
    <font>
      <sz val="10"/>
      <name val="Courier New"/>
      <family val="3"/>
    </font>
    <font>
      <sz val="11"/>
      <color indexed="8"/>
      <name val="Arial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2"/>
      <color indexed="8"/>
      <name val="Calibri"/>
      <family val="2"/>
    </font>
    <font>
      <sz val="12"/>
      <color indexed="8"/>
      <name val="Calibri"/>
      <family val="2"/>
    </font>
    <font>
      <b/>
      <sz val="14"/>
      <color indexed="8"/>
      <name val="Calibri"/>
      <family val="2"/>
    </font>
    <font>
      <b/>
      <sz val="16"/>
      <color indexed="8"/>
      <name val="Calibri"/>
      <family val="2"/>
    </font>
    <font>
      <sz val="14"/>
      <color indexed="8"/>
      <name val="Calibri"/>
      <family val="2"/>
    </font>
    <font>
      <sz val="16"/>
      <color indexed="8"/>
      <name val="Calibri"/>
      <family val="2"/>
    </font>
    <font>
      <sz val="20"/>
      <color indexed="8"/>
      <name val="Calibri"/>
      <family val="2"/>
    </font>
    <font>
      <sz val="16"/>
      <color theme="1"/>
      <name val="Calibri"/>
      <family val="2"/>
      <scheme val="minor"/>
    </font>
    <font>
      <b/>
      <sz val="18"/>
      <color indexed="8"/>
      <name val="Calibri"/>
      <family val="2"/>
    </font>
    <font>
      <sz val="16"/>
      <color rgb="FF0070C0"/>
      <name val="Comic Sans MS"/>
      <family val="4"/>
    </font>
    <font>
      <sz val="16"/>
      <name val="Comic Sans MS"/>
      <family val="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34"/>
      </patternFill>
    </fill>
    <fill>
      <patternFill patternType="solid">
        <fgColor theme="0" tint="-0.14999847407452621"/>
        <bgColor indexed="22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164" fontId="1" fillId="0" borderId="0"/>
  </cellStyleXfs>
  <cellXfs count="101">
    <xf numFmtId="0" fontId="0" fillId="0" borderId="0" xfId="0"/>
    <xf numFmtId="4" fontId="3" fillId="0" borderId="0" xfId="1" applyNumberFormat="1" applyFont="1"/>
    <xf numFmtId="4" fontId="3" fillId="0" borderId="0" xfId="1" applyNumberFormat="1" applyFont="1" applyFill="1" applyAlignment="1">
      <alignment horizontal="center"/>
    </xf>
    <xf numFmtId="49" fontId="3" fillId="0" borderId="0" xfId="1" applyNumberFormat="1" applyFont="1"/>
    <xf numFmtId="166" fontId="3" fillId="0" borderId="1" xfId="1" applyNumberFormat="1" applyFont="1" applyFill="1" applyBorder="1" applyAlignment="1">
      <alignment horizontal="center"/>
    </xf>
    <xf numFmtId="4" fontId="5" fillId="0" borderId="0" xfId="1" applyNumberFormat="1" applyFont="1"/>
    <xf numFmtId="4" fontId="6" fillId="0" borderId="0" xfId="1" applyNumberFormat="1" applyFont="1"/>
    <xf numFmtId="3" fontId="3" fillId="0" borderId="5" xfId="1" applyNumberFormat="1" applyFont="1" applyBorder="1" applyAlignment="1">
      <alignment horizontal="center"/>
    </xf>
    <xf numFmtId="3" fontId="3" fillId="0" borderId="1" xfId="1" applyNumberFormat="1" applyFont="1" applyFill="1" applyBorder="1" applyAlignment="1">
      <alignment horizontal="left"/>
    </xf>
    <xf numFmtId="3" fontId="3" fillId="0" borderId="5" xfId="1" applyNumberFormat="1" applyFont="1" applyFill="1" applyBorder="1" applyAlignment="1">
      <alignment horizontal="center"/>
    </xf>
    <xf numFmtId="4" fontId="5" fillId="0" borderId="0" xfId="1" applyNumberFormat="1" applyFont="1" applyBorder="1"/>
    <xf numFmtId="4" fontId="4" fillId="0" borderId="0" xfId="1" applyNumberFormat="1" applyFont="1"/>
    <xf numFmtId="4" fontId="4" fillId="0" borderId="0" xfId="1" applyNumberFormat="1" applyFont="1" applyBorder="1"/>
    <xf numFmtId="4" fontId="4" fillId="0" borderId="0" xfId="1" applyNumberFormat="1" applyFont="1" applyAlignment="1">
      <alignment horizontal="right"/>
    </xf>
    <xf numFmtId="167" fontId="3" fillId="0" borderId="4" xfId="1" applyNumberFormat="1" applyFont="1" applyFill="1" applyBorder="1" applyAlignment="1">
      <alignment horizontal="left"/>
    </xf>
    <xf numFmtId="167" fontId="3" fillId="0" borderId="8" xfId="1" applyNumberFormat="1" applyFont="1" applyFill="1" applyBorder="1" applyAlignment="1">
      <alignment horizontal="left"/>
    </xf>
    <xf numFmtId="3" fontId="3" fillId="2" borderId="15" xfId="1" applyNumberFormat="1" applyFont="1" applyFill="1" applyBorder="1" applyAlignment="1">
      <alignment horizontal="left"/>
    </xf>
    <xf numFmtId="167" fontId="3" fillId="0" borderId="6" xfId="1" applyNumberFormat="1" applyFont="1" applyFill="1" applyBorder="1" applyAlignment="1">
      <alignment horizontal="left"/>
    </xf>
    <xf numFmtId="167" fontId="3" fillId="0" borderId="9" xfId="1" applyNumberFormat="1" applyFont="1" applyFill="1" applyBorder="1" applyAlignment="1">
      <alignment horizontal="left"/>
    </xf>
    <xf numFmtId="166" fontId="3" fillId="2" borderId="18" xfId="1" applyNumberFormat="1" applyFont="1" applyFill="1" applyBorder="1" applyAlignment="1">
      <alignment horizontal="center"/>
    </xf>
    <xf numFmtId="166" fontId="3" fillId="0" borderId="4" xfId="1" applyNumberFormat="1" applyFont="1" applyFill="1" applyBorder="1" applyAlignment="1">
      <alignment horizontal="center"/>
    </xf>
    <xf numFmtId="3" fontId="3" fillId="3" borderId="19" xfId="1" applyNumberFormat="1" applyFont="1" applyFill="1" applyBorder="1" applyAlignment="1">
      <alignment horizontal="center"/>
    </xf>
    <xf numFmtId="165" fontId="3" fillId="3" borderId="18" xfId="1" applyNumberFormat="1" applyFont="1" applyFill="1" applyBorder="1" applyAlignment="1">
      <alignment horizontal="center"/>
    </xf>
    <xf numFmtId="165" fontId="3" fillId="3" borderId="15" xfId="1" applyNumberFormat="1" applyFont="1" applyFill="1" applyBorder="1" applyAlignment="1">
      <alignment horizontal="center"/>
    </xf>
    <xf numFmtId="165" fontId="3" fillId="3" borderId="19" xfId="1" applyNumberFormat="1" applyFont="1" applyFill="1" applyBorder="1" applyAlignment="1">
      <alignment horizontal="center"/>
    </xf>
    <xf numFmtId="4" fontId="7" fillId="0" borderId="0" xfId="1" applyNumberFormat="1" applyFont="1"/>
    <xf numFmtId="4" fontId="9" fillId="0" borderId="0" xfId="1" applyNumberFormat="1" applyFont="1"/>
    <xf numFmtId="4" fontId="8" fillId="0" borderId="3" xfId="1" applyNumberFormat="1" applyFont="1" applyBorder="1"/>
    <xf numFmtId="4" fontId="8" fillId="0" borderId="0" xfId="1" applyNumberFormat="1" applyFont="1" applyAlignment="1">
      <alignment horizontal="right"/>
    </xf>
    <xf numFmtId="4" fontId="7" fillId="0" borderId="0" xfId="1" applyNumberFormat="1" applyFont="1" applyBorder="1"/>
    <xf numFmtId="4" fontId="11" fillId="0" borderId="21" xfId="1" applyNumberFormat="1" applyFont="1" applyFill="1" applyBorder="1" applyAlignment="1">
      <alignment horizontal="center"/>
    </xf>
    <xf numFmtId="4" fontId="11" fillId="0" borderId="22" xfId="1" applyNumberFormat="1" applyFont="1" applyFill="1" applyBorder="1" applyAlignment="1">
      <alignment horizontal="center"/>
    </xf>
    <xf numFmtId="4" fontId="11" fillId="0" borderId="23" xfId="1" applyNumberFormat="1" applyFont="1" applyFill="1" applyBorder="1" applyAlignment="1">
      <alignment horizontal="center"/>
    </xf>
    <xf numFmtId="4" fontId="11" fillId="0" borderId="24" xfId="1" applyNumberFormat="1" applyFont="1" applyFill="1" applyBorder="1" applyAlignment="1">
      <alignment horizontal="center"/>
    </xf>
    <xf numFmtId="4" fontId="11" fillId="0" borderId="25" xfId="1" applyNumberFormat="1" applyFont="1" applyFill="1" applyBorder="1" applyAlignment="1">
      <alignment horizontal="center"/>
    </xf>
    <xf numFmtId="4" fontId="11" fillId="0" borderId="2" xfId="1" applyNumberFormat="1" applyFont="1" applyFill="1" applyBorder="1" applyAlignment="1">
      <alignment horizontal="center"/>
    </xf>
    <xf numFmtId="4" fontId="8" fillId="0" borderId="15" xfId="1" applyNumberFormat="1" applyFont="1" applyBorder="1" applyAlignment="1">
      <alignment horizontal="center" vertical="top"/>
    </xf>
    <xf numFmtId="4" fontId="8" fillId="0" borderId="17" xfId="1" applyNumberFormat="1" applyFont="1" applyBorder="1" applyAlignment="1">
      <alignment horizontal="center" vertical="top" wrapText="1"/>
    </xf>
    <xf numFmtId="4" fontId="8" fillId="0" borderId="18" xfId="1" applyNumberFormat="1" applyFont="1" applyBorder="1" applyAlignment="1">
      <alignment horizontal="center" vertical="top" wrapText="1"/>
    </xf>
    <xf numFmtId="4" fontId="8" fillId="0" borderId="19" xfId="1" applyNumberFormat="1" applyFont="1" applyBorder="1" applyAlignment="1">
      <alignment horizontal="center" vertical="top" wrapText="1"/>
    </xf>
    <xf numFmtId="4" fontId="8" fillId="0" borderId="15" xfId="1" applyNumberFormat="1" applyFont="1" applyBorder="1" applyAlignment="1">
      <alignment horizontal="center" vertical="top" wrapText="1"/>
    </xf>
    <xf numFmtId="4" fontId="8" fillId="0" borderId="29" xfId="1" applyNumberFormat="1" applyFont="1" applyBorder="1" applyAlignment="1">
      <alignment horizontal="center" vertical="top" wrapText="1"/>
    </xf>
    <xf numFmtId="49" fontId="10" fillId="0" borderId="6" xfId="1" applyNumberFormat="1" applyFont="1" applyBorder="1" applyAlignment="1">
      <alignment horizontal="center" vertical="top" wrapText="1"/>
    </xf>
    <xf numFmtId="49" fontId="10" fillId="0" borderId="7" xfId="1" applyNumberFormat="1" applyFont="1" applyBorder="1" applyAlignment="1">
      <alignment horizontal="center" vertical="top" wrapText="1"/>
    </xf>
    <xf numFmtId="49" fontId="10" fillId="0" borderId="8" xfId="1" applyNumberFormat="1" applyFont="1" applyBorder="1" applyAlignment="1">
      <alignment horizontal="center" vertical="top" wrapText="1"/>
    </xf>
    <xf numFmtId="49" fontId="10" fillId="0" borderId="9" xfId="1" applyNumberFormat="1" applyFont="1" applyBorder="1" applyAlignment="1">
      <alignment horizontal="center" vertical="top" wrapText="1"/>
    </xf>
    <xf numFmtId="49" fontId="10" fillId="0" borderId="27" xfId="1" applyNumberFormat="1" applyFont="1" applyBorder="1" applyAlignment="1">
      <alignment horizontal="center" vertical="top" wrapText="1"/>
    </xf>
    <xf numFmtId="4" fontId="12" fillId="0" borderId="1" xfId="0" applyNumberFormat="1" applyFont="1" applyBorder="1" applyAlignment="1">
      <alignment horizontal="center" vertical="top" wrapText="1"/>
    </xf>
    <xf numFmtId="4" fontId="8" fillId="0" borderId="0" xfId="1" applyNumberFormat="1" applyFont="1" applyBorder="1"/>
    <xf numFmtId="4" fontId="10" fillId="0" borderId="12" xfId="1" applyNumberFormat="1" applyFont="1" applyBorder="1" applyAlignment="1">
      <alignment horizontal="center" vertical="top" wrapText="1"/>
    </xf>
    <xf numFmtId="165" fontId="12" fillId="0" borderId="1" xfId="0" applyNumberFormat="1" applyFont="1" applyBorder="1" applyAlignment="1">
      <alignment horizontal="center" vertical="top" wrapText="1"/>
    </xf>
    <xf numFmtId="3" fontId="12" fillId="0" borderId="1" xfId="0" applyNumberFormat="1" applyFont="1" applyBorder="1" applyAlignment="1">
      <alignment horizontal="center" vertical="top" wrapText="1"/>
    </xf>
    <xf numFmtId="4" fontId="10" fillId="0" borderId="13" xfId="1" applyNumberFormat="1" applyFont="1" applyBorder="1" applyAlignment="1">
      <alignment horizontal="center" vertical="top" wrapText="1"/>
    </xf>
    <xf numFmtId="4" fontId="13" fillId="0" borderId="0" xfId="1" applyNumberFormat="1" applyFont="1"/>
    <xf numFmtId="4" fontId="13" fillId="0" borderId="0" xfId="1" applyNumberFormat="1" applyFont="1" applyAlignment="1">
      <alignment horizontal="right"/>
    </xf>
    <xf numFmtId="4" fontId="3" fillId="0" borderId="3" xfId="1" applyNumberFormat="1" applyFont="1" applyBorder="1"/>
    <xf numFmtId="4" fontId="3" fillId="3" borderId="29" xfId="1" applyNumberFormat="1" applyFont="1" applyFill="1" applyBorder="1" applyAlignment="1">
      <alignment horizontal="center"/>
    </xf>
    <xf numFmtId="4" fontId="3" fillId="0" borderId="26" xfId="1" applyNumberFormat="1" applyFont="1" applyBorder="1" applyAlignment="1">
      <alignment horizontal="center"/>
    </xf>
    <xf numFmtId="4" fontId="5" fillId="0" borderId="0" xfId="1" applyNumberFormat="1" applyFont="1" applyBorder="1" applyAlignment="1">
      <alignment horizontal="right"/>
    </xf>
    <xf numFmtId="4" fontId="10" fillId="0" borderId="1" xfId="1" applyNumberFormat="1" applyFont="1" applyBorder="1" applyAlignment="1">
      <alignment horizontal="center" vertical="top" wrapText="1"/>
    </xf>
    <xf numFmtId="1" fontId="14" fillId="0" borderId="1" xfId="0" applyNumberFormat="1" applyFont="1" applyBorder="1" applyAlignment="1">
      <alignment horizontal="center" vertical="top" wrapText="1"/>
    </xf>
    <xf numFmtId="167" fontId="14" fillId="0" borderId="18" xfId="1" applyNumberFormat="1" applyFont="1" applyFill="1" applyBorder="1" applyAlignment="1">
      <alignment horizontal="center" vertical="center"/>
    </xf>
    <xf numFmtId="167" fontId="14" fillId="0" borderId="4" xfId="1" applyNumberFormat="1" applyFont="1" applyFill="1" applyBorder="1" applyAlignment="1">
      <alignment horizontal="center" vertical="center"/>
    </xf>
    <xf numFmtId="168" fontId="14" fillId="0" borderId="4" xfId="1" applyNumberFormat="1" applyFont="1" applyFill="1" applyBorder="1" applyAlignment="1">
      <alignment horizontal="center" vertical="center"/>
    </xf>
    <xf numFmtId="3" fontId="14" fillId="0" borderId="19" xfId="1" applyNumberFormat="1" applyFont="1" applyFill="1" applyBorder="1" applyAlignment="1">
      <alignment horizontal="center" vertical="center"/>
    </xf>
    <xf numFmtId="3" fontId="14" fillId="0" borderId="15" xfId="1" applyNumberFormat="1" applyFont="1" applyFill="1" applyBorder="1" applyAlignment="1">
      <alignment horizontal="center" vertical="center"/>
    </xf>
    <xf numFmtId="3" fontId="14" fillId="0" borderId="1" xfId="1" applyNumberFormat="1" applyFont="1" applyFill="1" applyBorder="1" applyAlignment="1">
      <alignment horizontal="center" vertical="center"/>
    </xf>
    <xf numFmtId="3" fontId="14" fillId="0" borderId="30" xfId="1" applyNumberFormat="1" applyFont="1" applyFill="1" applyBorder="1" applyAlignment="1">
      <alignment horizontal="center" vertical="center"/>
    </xf>
    <xf numFmtId="4" fontId="3" fillId="0" borderId="5" xfId="1" applyNumberFormat="1" applyFont="1" applyBorder="1" applyAlignment="1">
      <alignment horizontal="center"/>
    </xf>
    <xf numFmtId="4" fontId="3" fillId="0" borderId="4" xfId="1" applyNumberFormat="1" applyFont="1" applyBorder="1" applyAlignment="1">
      <alignment horizontal="center"/>
    </xf>
    <xf numFmtId="4" fontId="3" fillId="0" borderId="1" xfId="1" applyNumberFormat="1" applyFont="1" applyBorder="1" applyAlignment="1">
      <alignment horizontal="center"/>
    </xf>
    <xf numFmtId="3" fontId="3" fillId="0" borderId="6" xfId="1" applyNumberFormat="1" applyFont="1" applyFill="1" applyBorder="1" applyAlignment="1">
      <alignment horizontal="left"/>
    </xf>
    <xf numFmtId="3" fontId="3" fillId="0" borderId="9" xfId="1" applyNumberFormat="1" applyFont="1" applyBorder="1" applyAlignment="1">
      <alignment horizontal="center"/>
    </xf>
    <xf numFmtId="4" fontId="3" fillId="0" borderId="8" xfId="1" applyNumberFormat="1" applyFont="1" applyBorder="1" applyAlignment="1">
      <alignment horizontal="center"/>
    </xf>
    <xf numFmtId="4" fontId="3" fillId="0" borderId="9" xfId="1" applyNumberFormat="1" applyFont="1" applyBorder="1" applyAlignment="1">
      <alignment horizontal="center"/>
    </xf>
    <xf numFmtId="4" fontId="3" fillId="0" borderId="31" xfId="1" applyNumberFormat="1" applyFont="1" applyBorder="1"/>
    <xf numFmtId="4" fontId="3" fillId="0" borderId="6" xfId="1" applyNumberFormat="1" applyFont="1" applyBorder="1" applyAlignment="1">
      <alignment horizontal="center"/>
    </xf>
    <xf numFmtId="4" fontId="3" fillId="0" borderId="27" xfId="1" applyNumberFormat="1" applyFont="1" applyBorder="1" applyAlignment="1">
      <alignment horizontal="center"/>
    </xf>
    <xf numFmtId="0" fontId="10" fillId="0" borderId="6" xfId="1" applyNumberFormat="1" applyFont="1" applyBorder="1" applyAlignment="1">
      <alignment horizontal="center" vertical="top" wrapText="1"/>
    </xf>
    <xf numFmtId="4" fontId="3" fillId="0" borderId="32" xfId="1" applyNumberFormat="1" applyFont="1" applyBorder="1"/>
    <xf numFmtId="4" fontId="8" fillId="0" borderId="28" xfId="1" applyNumberFormat="1" applyFont="1" applyBorder="1" applyAlignment="1">
      <alignment horizontal="center" vertical="center" wrapText="1"/>
    </xf>
    <xf numFmtId="4" fontId="8" fillId="0" borderId="10" xfId="1" applyNumberFormat="1" applyFont="1" applyBorder="1" applyAlignment="1">
      <alignment horizontal="center" vertical="center" wrapText="1"/>
    </xf>
    <xf numFmtId="4" fontId="8" fillId="0" borderId="14" xfId="1" applyNumberFormat="1" applyFont="1" applyBorder="1" applyAlignment="1">
      <alignment horizontal="center" vertical="center" wrapText="1"/>
    </xf>
    <xf numFmtId="4" fontId="8" fillId="0" borderId="20" xfId="1" applyNumberFormat="1" applyFont="1" applyBorder="1" applyAlignment="1">
      <alignment horizontal="center" vertical="center" wrapText="1"/>
    </xf>
    <xf numFmtId="4" fontId="12" fillId="0" borderId="1" xfId="0" applyNumberFormat="1" applyFont="1" applyBorder="1" applyAlignment="1">
      <alignment horizontal="left" vertical="center" wrapText="1"/>
    </xf>
    <xf numFmtId="4" fontId="8" fillId="0" borderId="14" xfId="1" applyNumberFormat="1" applyFont="1" applyBorder="1" applyAlignment="1">
      <alignment horizontal="center" vertical="center"/>
    </xf>
    <xf numFmtId="4" fontId="8" fillId="0" borderId="20" xfId="1" applyNumberFormat="1" applyFont="1" applyBorder="1" applyAlignment="1">
      <alignment horizontal="center" vertical="center"/>
    </xf>
    <xf numFmtId="4" fontId="8" fillId="0" borderId="16" xfId="1" applyNumberFormat="1" applyFont="1" applyBorder="1" applyAlignment="1">
      <alignment horizontal="center" vertical="center" wrapText="1"/>
    </xf>
    <xf numFmtId="4" fontId="8" fillId="0" borderId="11" xfId="1" applyNumberFormat="1" applyFont="1" applyBorder="1" applyAlignment="1">
      <alignment horizontal="center" vertical="center" wrapText="1"/>
    </xf>
    <xf numFmtId="4" fontId="14" fillId="0" borderId="33" xfId="0" applyNumberFormat="1" applyFont="1" applyBorder="1" applyAlignment="1">
      <alignment horizontal="left" vertical="top" wrapText="1"/>
    </xf>
    <xf numFmtId="4" fontId="14" fillId="0" borderId="30" xfId="0" applyNumberFormat="1" applyFont="1" applyBorder="1" applyAlignment="1">
      <alignment horizontal="left" vertical="top" wrapText="1"/>
    </xf>
    <xf numFmtId="3" fontId="15" fillId="0" borderId="5" xfId="1" applyNumberFormat="1" applyFont="1" applyFill="1" applyBorder="1" applyAlignment="1">
      <alignment horizontal="center" vertical="center"/>
    </xf>
    <xf numFmtId="3" fontId="14" fillId="0" borderId="34" xfId="1" applyNumberFormat="1" applyFont="1" applyFill="1" applyBorder="1" applyAlignment="1">
      <alignment horizontal="center" vertical="center"/>
    </xf>
    <xf numFmtId="3" fontId="15" fillId="0" borderId="1" xfId="1" applyNumberFormat="1" applyFont="1" applyFill="1" applyBorder="1" applyAlignment="1">
      <alignment horizontal="center" vertical="center"/>
    </xf>
    <xf numFmtId="166" fontId="3" fillId="3" borderId="35" xfId="1" applyNumberFormat="1" applyFont="1" applyFill="1" applyBorder="1" applyAlignment="1">
      <alignment horizontal="center"/>
    </xf>
    <xf numFmtId="3" fontId="15" fillId="0" borderId="30" xfId="1" applyNumberFormat="1" applyFont="1" applyFill="1" applyBorder="1" applyAlignment="1">
      <alignment horizontal="center" vertical="center"/>
    </xf>
    <xf numFmtId="3" fontId="15" fillId="0" borderId="19" xfId="1" applyNumberFormat="1" applyFont="1" applyFill="1" applyBorder="1" applyAlignment="1">
      <alignment horizontal="center" vertical="center"/>
    </xf>
    <xf numFmtId="165" fontId="3" fillId="3" borderId="35" xfId="1" applyNumberFormat="1" applyFont="1" applyFill="1" applyBorder="1" applyAlignment="1">
      <alignment horizontal="center"/>
    </xf>
    <xf numFmtId="4" fontId="3" fillId="0" borderId="36" xfId="1" applyNumberFormat="1" applyFont="1" applyBorder="1"/>
    <xf numFmtId="3" fontId="15" fillId="0" borderId="26" xfId="1" applyNumberFormat="1" applyFont="1" applyFill="1" applyBorder="1" applyAlignment="1">
      <alignment horizontal="center" vertical="center"/>
    </xf>
    <xf numFmtId="1" fontId="14" fillId="0" borderId="3" xfId="0" applyNumberFormat="1" applyFont="1" applyBorder="1" applyAlignment="1">
      <alignment horizontal="center" vertical="top" wrapText="1"/>
    </xf>
  </cellXfs>
  <cellStyles count="3">
    <cellStyle name="Excel Built-in Normal" xfId="1" xr:uid="{00000000-0005-0000-0000-000000000000}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3CAFF"/>
      <rgbColor rgb="00993366"/>
      <rgbColor rgb="00FFFFCC"/>
      <rgbColor rgb="00CCFFFF"/>
      <rgbColor rgb="00660066"/>
      <rgbColor rgb="00FF8080"/>
      <rgbColor rgb="000070C0"/>
      <rgbColor rgb="00BFBFB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4BD5E"/>
      <rgbColor rgb="00FFCC00"/>
      <rgbColor rgb="00FF950E"/>
      <rgbColor rgb="00FF6600"/>
      <rgbColor rgb="00666699"/>
      <rgbColor rgb="00B3B3B3"/>
      <rgbColor rgb="00003366"/>
      <rgbColor rgb="00579D1C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4"/>
  <sheetViews>
    <sheetView tabSelected="1" view="pageBreakPreview" zoomScale="60" zoomScaleNormal="60" workbookViewId="0">
      <selection activeCell="M2" sqref="M2"/>
    </sheetView>
  </sheetViews>
  <sheetFormatPr defaultColWidth="9.7109375" defaultRowHeight="15" x14ac:dyDescent="0.25"/>
  <cols>
    <col min="1" max="1" width="27.7109375" style="1" customWidth="1"/>
    <col min="2" max="2" width="14.7109375" style="1" customWidth="1"/>
    <col min="3" max="3" width="12.5703125" style="1" customWidth="1"/>
    <col min="4" max="4" width="20.5703125" style="1" customWidth="1"/>
    <col min="5" max="5" width="21.42578125" style="1" customWidth="1"/>
    <col min="6" max="6" width="18" style="1" customWidth="1"/>
    <col min="7" max="7" width="18.7109375" style="1" customWidth="1"/>
    <col min="8" max="8" width="18.5703125" style="1" customWidth="1"/>
    <col min="9" max="9" width="18.140625" style="1" customWidth="1"/>
    <col min="10" max="10" width="18.42578125" style="1" customWidth="1"/>
    <col min="11" max="11" width="19.140625" style="1" customWidth="1"/>
    <col min="12" max="12" width="21.85546875" style="1" customWidth="1"/>
    <col min="13" max="13" width="20.85546875" style="1" customWidth="1"/>
    <col min="14" max="14" width="19.85546875" style="1" customWidth="1"/>
    <col min="15" max="16384" width="9.7109375" style="1"/>
  </cols>
  <sheetData>
    <row r="1" spans="1:14" ht="20.45" customHeight="1" x14ac:dyDescent="0.35">
      <c r="A1" s="53" t="s">
        <v>26</v>
      </c>
      <c r="B1" s="6"/>
      <c r="C1" s="6"/>
      <c r="E1" s="54" t="s">
        <v>39</v>
      </c>
      <c r="F1" s="100" t="s">
        <v>57</v>
      </c>
      <c r="G1" s="27"/>
      <c r="H1" s="27"/>
      <c r="I1" s="48"/>
      <c r="J1" s="54" t="s">
        <v>40</v>
      </c>
      <c r="K1" s="100" t="s">
        <v>58</v>
      </c>
      <c r="L1" s="55"/>
      <c r="M1" s="10"/>
    </row>
    <row r="2" spans="1:14" x14ac:dyDescent="0.25">
      <c r="A2" s="11"/>
      <c r="E2" s="11"/>
      <c r="F2" s="12"/>
      <c r="G2" s="12"/>
      <c r="H2" s="12"/>
      <c r="I2" s="12"/>
      <c r="J2" s="13"/>
      <c r="K2" s="12"/>
      <c r="L2" s="12"/>
    </row>
    <row r="3" spans="1:14" ht="23.25" x14ac:dyDescent="0.35">
      <c r="A3" s="53" t="s">
        <v>32</v>
      </c>
      <c r="B3" s="26"/>
      <c r="C3" s="26"/>
      <c r="D3" s="26"/>
      <c r="E3" s="26"/>
      <c r="F3" s="25"/>
      <c r="G3" s="29"/>
      <c r="J3" s="53" t="s">
        <v>34</v>
      </c>
      <c r="K3" s="26"/>
      <c r="L3" s="26"/>
      <c r="M3" s="26"/>
    </row>
    <row r="4" spans="1:14" ht="63" x14ac:dyDescent="0.25">
      <c r="A4" s="84" t="s">
        <v>27</v>
      </c>
      <c r="B4" s="84"/>
      <c r="C4" s="47" t="s">
        <v>28</v>
      </c>
      <c r="D4" s="47" t="s">
        <v>46</v>
      </c>
      <c r="E4" s="47" t="s">
        <v>47</v>
      </c>
      <c r="F4" s="47" t="s">
        <v>29</v>
      </c>
      <c r="G4" s="47" t="s">
        <v>30</v>
      </c>
      <c r="H4" s="47" t="s">
        <v>31</v>
      </c>
      <c r="J4" s="49" t="s">
        <v>35</v>
      </c>
      <c r="K4" s="49" t="s">
        <v>45</v>
      </c>
      <c r="L4" s="49" t="s">
        <v>41</v>
      </c>
      <c r="M4" s="49" t="s">
        <v>42</v>
      </c>
      <c r="N4" s="49" t="s">
        <v>43</v>
      </c>
    </row>
    <row r="5" spans="1:14" ht="24" customHeight="1" x14ac:dyDescent="0.25">
      <c r="A5" s="89" t="s">
        <v>56</v>
      </c>
      <c r="B5" s="90"/>
      <c r="C5" s="60">
        <f>(0.75*1200)+(0.25*632)</f>
        <v>1058</v>
      </c>
      <c r="D5" s="60">
        <v>0</v>
      </c>
      <c r="E5" s="60">
        <v>2.75</v>
      </c>
      <c r="F5" s="60">
        <v>5.3</v>
      </c>
      <c r="G5" s="60">
        <v>15.88</v>
      </c>
      <c r="H5" s="60">
        <v>0</v>
      </c>
      <c r="J5" s="52" t="s">
        <v>36</v>
      </c>
      <c r="K5" s="49"/>
      <c r="L5" s="52"/>
      <c r="M5" s="60">
        <v>8</v>
      </c>
      <c r="N5" s="60">
        <v>5</v>
      </c>
    </row>
    <row r="6" spans="1:14" ht="24" customHeight="1" x14ac:dyDescent="0.25">
      <c r="A6" s="89" t="s">
        <v>59</v>
      </c>
      <c r="B6" s="90"/>
      <c r="C6" s="47"/>
      <c r="D6" s="47"/>
      <c r="E6" s="47"/>
      <c r="F6" s="50"/>
      <c r="G6" s="50"/>
      <c r="H6" s="51"/>
      <c r="J6" s="59" t="s">
        <v>37</v>
      </c>
      <c r="K6" s="49"/>
      <c r="L6" s="59"/>
      <c r="M6" s="60">
        <v>7</v>
      </c>
      <c r="N6" s="60">
        <v>2</v>
      </c>
    </row>
    <row r="7" spans="1:14" ht="15.75" x14ac:dyDescent="0.25">
      <c r="A7" s="5"/>
      <c r="B7" s="6"/>
      <c r="C7" s="6"/>
      <c r="E7" s="5"/>
      <c r="F7" s="10"/>
      <c r="G7" s="10"/>
      <c r="H7" s="10"/>
      <c r="I7" s="10"/>
      <c r="J7" s="58"/>
      <c r="K7" s="10"/>
      <c r="L7" s="10"/>
    </row>
    <row r="8" spans="1:14" ht="24" thickBot="1" x14ac:dyDescent="0.4">
      <c r="A8" s="53" t="s">
        <v>33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</row>
    <row r="9" spans="1:14" s="2" customFormat="1" ht="27" thickBot="1" x14ac:dyDescent="0.45">
      <c r="A9" s="30" t="s">
        <v>8</v>
      </c>
      <c r="B9" s="31" t="s">
        <v>9</v>
      </c>
      <c r="C9" s="32" t="s">
        <v>10</v>
      </c>
      <c r="D9" s="33" t="s">
        <v>11</v>
      </c>
      <c r="E9" s="31" t="s">
        <v>12</v>
      </c>
      <c r="F9" s="34" t="s">
        <v>13</v>
      </c>
      <c r="G9" s="30" t="s">
        <v>14</v>
      </c>
      <c r="H9" s="32" t="s">
        <v>15</v>
      </c>
      <c r="I9" s="31" t="s">
        <v>16</v>
      </c>
      <c r="J9" s="30" t="s">
        <v>17</v>
      </c>
      <c r="K9" s="32" t="s">
        <v>18</v>
      </c>
      <c r="L9" s="35" t="s">
        <v>50</v>
      </c>
      <c r="M9" s="35" t="s">
        <v>19</v>
      </c>
    </row>
    <row r="10" spans="1:14" ht="68.25" customHeight="1" x14ac:dyDescent="0.25">
      <c r="A10" s="85" t="s">
        <v>0</v>
      </c>
      <c r="B10" s="36" t="s">
        <v>7</v>
      </c>
      <c r="C10" s="87" t="s">
        <v>1</v>
      </c>
      <c r="D10" s="82" t="s">
        <v>2</v>
      </c>
      <c r="E10" s="80" t="s">
        <v>3</v>
      </c>
      <c r="F10" s="37" t="s">
        <v>4</v>
      </c>
      <c r="G10" s="38" t="s">
        <v>38</v>
      </c>
      <c r="H10" s="39" t="s">
        <v>51</v>
      </c>
      <c r="I10" s="38" t="s">
        <v>48</v>
      </c>
      <c r="J10" s="40" t="s">
        <v>24</v>
      </c>
      <c r="K10" s="38" t="s">
        <v>5</v>
      </c>
      <c r="L10" s="39" t="s">
        <v>6</v>
      </c>
      <c r="M10" s="41" t="s">
        <v>44</v>
      </c>
    </row>
    <row r="11" spans="1:14" s="3" customFormat="1" ht="96.75" customHeight="1" thickBot="1" x14ac:dyDescent="0.3">
      <c r="A11" s="86"/>
      <c r="B11" s="42" t="s">
        <v>20</v>
      </c>
      <c r="C11" s="88"/>
      <c r="D11" s="83"/>
      <c r="E11" s="81"/>
      <c r="F11" s="43" t="s">
        <v>21</v>
      </c>
      <c r="G11" s="44" t="s">
        <v>22</v>
      </c>
      <c r="H11" s="45" t="s">
        <v>23</v>
      </c>
      <c r="I11" s="78" t="s">
        <v>49</v>
      </c>
      <c r="J11" s="42" t="s">
        <v>52</v>
      </c>
      <c r="K11" s="44" t="s">
        <v>53</v>
      </c>
      <c r="L11" s="45" t="s">
        <v>54</v>
      </c>
      <c r="M11" s="46" t="s">
        <v>55</v>
      </c>
    </row>
    <row r="12" spans="1:14" ht="35.1" customHeight="1" x14ac:dyDescent="0.25">
      <c r="A12" s="61">
        <v>43449</v>
      </c>
      <c r="B12" s="16"/>
      <c r="C12" s="64">
        <v>30</v>
      </c>
      <c r="D12" s="19"/>
      <c r="E12" s="65">
        <v>20</v>
      </c>
      <c r="F12" s="96">
        <v>20</v>
      </c>
      <c r="G12" s="94"/>
      <c r="H12" s="21"/>
      <c r="I12" s="97"/>
      <c r="J12" s="23"/>
      <c r="K12" s="22"/>
      <c r="L12" s="24"/>
      <c r="M12" s="56"/>
    </row>
    <row r="13" spans="1:14" ht="35.1" customHeight="1" x14ac:dyDescent="0.25">
      <c r="A13" s="62">
        <v>43464</v>
      </c>
      <c r="B13" s="93">
        <f>A13-A12</f>
        <v>15</v>
      </c>
      <c r="C13" s="92">
        <v>30</v>
      </c>
      <c r="D13" s="67">
        <v>2</v>
      </c>
      <c r="E13" s="66">
        <v>20</v>
      </c>
      <c r="F13" s="91">
        <f>D13+E13</f>
        <v>22</v>
      </c>
      <c r="G13" s="95">
        <f>F12-D13</f>
        <v>18</v>
      </c>
      <c r="H13" s="91">
        <f>G13/C13/B13*1000</f>
        <v>40</v>
      </c>
      <c r="I13" s="95">
        <f>H13*$E$5/1000</f>
        <v>0.11</v>
      </c>
      <c r="J13" s="91">
        <f t="shared" ref="J13:J23" si="0">H13*$F$5/100</f>
        <v>2.12</v>
      </c>
      <c r="K13" s="95">
        <f t="shared" ref="K13:K23" si="1">H13*$G$5/100</f>
        <v>6.3520000000000003</v>
      </c>
      <c r="L13" s="91">
        <f t="shared" ref="L13:L23" si="2">H13*$H$5/100</f>
        <v>0</v>
      </c>
      <c r="M13" s="99">
        <f t="shared" ref="M13:M23" si="3">H13*B13/1000*$C$5/1000</f>
        <v>0.63479999999999992</v>
      </c>
    </row>
    <row r="14" spans="1:14" ht="35.1" customHeight="1" x14ac:dyDescent="0.25">
      <c r="A14" s="62">
        <v>43479</v>
      </c>
      <c r="B14" s="93">
        <f t="shared" ref="B14:B23" si="4">A14-A13</f>
        <v>15</v>
      </c>
      <c r="C14" s="92">
        <v>30</v>
      </c>
      <c r="D14" s="67">
        <v>3</v>
      </c>
      <c r="E14" s="66">
        <v>40</v>
      </c>
      <c r="F14" s="91">
        <f t="shared" ref="F14:F23" si="5">D14+E14</f>
        <v>43</v>
      </c>
      <c r="G14" s="95">
        <f t="shared" ref="G14:G23" si="6">F13-D14</f>
        <v>19</v>
      </c>
      <c r="H14" s="91">
        <f t="shared" ref="H14:H23" si="7">G14/C14/B14*1000</f>
        <v>42.222222222222221</v>
      </c>
      <c r="I14" s="95">
        <f t="shared" ref="I14:I23" si="8">H14*$E$5/1000</f>
        <v>0.11611111111111111</v>
      </c>
      <c r="J14" s="91">
        <f t="shared" si="0"/>
        <v>2.2377777777777776</v>
      </c>
      <c r="K14" s="95">
        <f t="shared" si="1"/>
        <v>6.7048888888888891</v>
      </c>
      <c r="L14" s="91">
        <f t="shared" si="2"/>
        <v>0</v>
      </c>
      <c r="M14" s="99">
        <f t="shared" si="3"/>
        <v>0.6700666666666667</v>
      </c>
    </row>
    <row r="15" spans="1:14" ht="35.1" customHeight="1" x14ac:dyDescent="0.25">
      <c r="A15" s="63">
        <v>43501</v>
      </c>
      <c r="B15" s="93">
        <f t="shared" si="4"/>
        <v>22</v>
      </c>
      <c r="C15" s="92">
        <v>30</v>
      </c>
      <c r="D15" s="67">
        <v>10</v>
      </c>
      <c r="E15" s="66">
        <v>40</v>
      </c>
      <c r="F15" s="91">
        <f t="shared" si="5"/>
        <v>50</v>
      </c>
      <c r="G15" s="95">
        <f t="shared" si="6"/>
        <v>33</v>
      </c>
      <c r="H15" s="91">
        <f t="shared" si="7"/>
        <v>50</v>
      </c>
      <c r="I15" s="95">
        <f t="shared" si="8"/>
        <v>0.13750000000000001</v>
      </c>
      <c r="J15" s="91">
        <f t="shared" si="0"/>
        <v>2.65</v>
      </c>
      <c r="K15" s="95">
        <f t="shared" si="1"/>
        <v>7.94</v>
      </c>
      <c r="L15" s="91">
        <f t="shared" si="2"/>
        <v>0</v>
      </c>
      <c r="M15" s="99">
        <f t="shared" si="3"/>
        <v>1.1638000000000002</v>
      </c>
    </row>
    <row r="16" spans="1:14" ht="35.1" customHeight="1" x14ac:dyDescent="0.25">
      <c r="A16" s="14"/>
      <c r="B16" s="8"/>
      <c r="C16" s="9"/>
      <c r="D16" s="20"/>
      <c r="E16" s="4"/>
      <c r="F16" s="7"/>
      <c r="G16" s="69"/>
      <c r="H16" s="68"/>
      <c r="I16" s="98"/>
      <c r="J16" s="70"/>
      <c r="K16" s="69"/>
      <c r="L16" s="68"/>
      <c r="M16" s="57"/>
    </row>
    <row r="17" spans="1:13" ht="35.1" customHeight="1" x14ac:dyDescent="0.25">
      <c r="A17" s="14"/>
      <c r="B17" s="8"/>
      <c r="C17" s="9"/>
      <c r="D17" s="20"/>
      <c r="E17" s="4"/>
      <c r="F17" s="7"/>
      <c r="G17" s="69"/>
      <c r="H17" s="68"/>
      <c r="I17" s="79"/>
      <c r="J17" s="70"/>
      <c r="K17" s="69"/>
      <c r="L17" s="68"/>
      <c r="M17" s="57"/>
    </row>
    <row r="18" spans="1:13" ht="35.1" customHeight="1" x14ac:dyDescent="0.25">
      <c r="A18" s="14"/>
      <c r="B18" s="8"/>
      <c r="C18" s="9"/>
      <c r="D18" s="20"/>
      <c r="E18" s="4"/>
      <c r="F18" s="7"/>
      <c r="G18" s="69"/>
      <c r="H18" s="68"/>
      <c r="I18" s="79"/>
      <c r="J18" s="70"/>
      <c r="K18" s="69"/>
      <c r="L18" s="68"/>
      <c r="M18" s="57"/>
    </row>
    <row r="19" spans="1:13" ht="35.1" customHeight="1" x14ac:dyDescent="0.25">
      <c r="A19" s="14"/>
      <c r="B19" s="8"/>
      <c r="C19" s="9"/>
      <c r="D19" s="20"/>
      <c r="E19" s="4"/>
      <c r="F19" s="7"/>
      <c r="G19" s="69"/>
      <c r="H19" s="68"/>
      <c r="I19" s="79"/>
      <c r="J19" s="70"/>
      <c r="K19" s="69"/>
      <c r="L19" s="68"/>
      <c r="M19" s="57"/>
    </row>
    <row r="20" spans="1:13" ht="35.1" customHeight="1" x14ac:dyDescent="0.25">
      <c r="A20" s="14"/>
      <c r="B20" s="8"/>
      <c r="C20" s="9"/>
      <c r="D20" s="20"/>
      <c r="E20" s="4"/>
      <c r="F20" s="7"/>
      <c r="G20" s="69"/>
      <c r="H20" s="68"/>
      <c r="I20" s="79"/>
      <c r="J20" s="70"/>
      <c r="K20" s="69"/>
      <c r="L20" s="68"/>
      <c r="M20" s="57"/>
    </row>
    <row r="21" spans="1:13" ht="35.1" customHeight="1" x14ac:dyDescent="0.25">
      <c r="A21" s="14"/>
      <c r="B21" s="8"/>
      <c r="C21" s="9"/>
      <c r="D21" s="20"/>
      <c r="E21" s="4"/>
      <c r="F21" s="7"/>
      <c r="G21" s="69"/>
      <c r="H21" s="68"/>
      <c r="I21" s="79"/>
      <c r="J21" s="70"/>
      <c r="K21" s="69"/>
      <c r="L21" s="68"/>
      <c r="M21" s="57"/>
    </row>
    <row r="22" spans="1:13" ht="35.1" customHeight="1" x14ac:dyDescent="0.25">
      <c r="A22" s="14"/>
      <c r="B22" s="8"/>
      <c r="C22" s="9"/>
      <c r="D22" s="20"/>
      <c r="E22" s="4"/>
      <c r="F22" s="7"/>
      <c r="G22" s="69"/>
      <c r="H22" s="68"/>
      <c r="I22" s="79"/>
      <c r="J22" s="70"/>
      <c r="K22" s="69"/>
      <c r="L22" s="68"/>
      <c r="M22" s="57"/>
    </row>
    <row r="23" spans="1:13" ht="35.1" customHeight="1" thickBot="1" x14ac:dyDescent="0.3">
      <c r="A23" s="15"/>
      <c r="B23" s="71"/>
      <c r="C23" s="18"/>
      <c r="D23" s="15"/>
      <c r="E23" s="17"/>
      <c r="F23" s="72"/>
      <c r="G23" s="73"/>
      <c r="H23" s="74"/>
      <c r="I23" s="75"/>
      <c r="J23" s="76"/>
      <c r="K23" s="73"/>
      <c r="L23" s="74"/>
      <c r="M23" s="77"/>
    </row>
    <row r="24" spans="1:13" ht="32.25" customHeight="1" x14ac:dyDescent="0.35">
      <c r="A24" s="28" t="s">
        <v>25</v>
      </c>
      <c r="B24" s="91">
        <f>SUM(B13:B23)</f>
        <v>52</v>
      </c>
      <c r="L24" s="28" t="s">
        <v>25</v>
      </c>
      <c r="M24" s="91">
        <f>SUM(M13:M15)</f>
        <v>2.4686666666666666</v>
      </c>
    </row>
  </sheetData>
  <sheetProtection selectLockedCells="1" selectUnlockedCells="1"/>
  <mergeCells count="7">
    <mergeCell ref="E10:E11"/>
    <mergeCell ref="D10:D11"/>
    <mergeCell ref="A4:B4"/>
    <mergeCell ref="A6:B6"/>
    <mergeCell ref="A5:B5"/>
    <mergeCell ref="A10:A11"/>
    <mergeCell ref="C10:C11"/>
  </mergeCells>
  <pageMargins left="0.59055118110236227" right="0.59055118110236227" top="0.59055118110236227" bottom="0.59055118110236227" header="0.51181102362204722" footer="0.51181102362204722"/>
  <pageSetup paperSize="9" scale="45" firstPageNumber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Potrait</vt:lpstr>
      <vt:lpstr>Potrait!Print_Area</vt:lpstr>
      <vt:lpstr>Potrait!Print_Titles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BROWN Matt</dc:creator>
  <cp:lastModifiedBy>HOPKINS Kylie</cp:lastModifiedBy>
  <cp:lastPrinted>2019-11-12T07:53:16Z</cp:lastPrinted>
  <dcterms:created xsi:type="dcterms:W3CDTF">2018-10-04T23:55:01Z</dcterms:created>
  <dcterms:modified xsi:type="dcterms:W3CDTF">2019-11-12T08:00:18Z</dcterms:modified>
</cp:coreProperties>
</file>