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5180" windowHeight="8832" activeTab="1"/>
  </bookViews>
  <sheets>
    <sheet name="examples" sheetId="1" r:id="rId1"/>
    <sheet name="Costing nutri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SNEATH Roger</author>
  </authors>
  <commentList>
    <comment ref="I11" authorId="0">
      <text>
        <r>
          <rPr>
            <sz val="11"/>
            <rFont val="Tahoma"/>
            <family val="2"/>
          </rPr>
          <t>If label is 'as fed', then enter 100% for DM% below and enter the 'as fed' energy and CP figures in the relative DM columns.
This will make 'As fed' figures = "DM" figures.</t>
        </r>
      </text>
    </comment>
  </commentList>
</comments>
</file>

<file path=xl/comments2.xml><?xml version="1.0" encoding="utf-8"?>
<comments xmlns="http://schemas.openxmlformats.org/spreadsheetml/2006/main">
  <authors>
    <author>SNEATH Roger</author>
  </authors>
  <commentList>
    <comment ref="I11" authorId="0">
      <text>
        <r>
          <rPr>
            <sz val="11"/>
            <rFont val="Tahoma"/>
            <family val="2"/>
          </rPr>
          <t>If label is 'as fed', then enter 100% for DM% below and enter the 'as fed' energy and CP figures in the relative DM columns.
This will make 'As fed' figures = "DM" figures.</t>
        </r>
      </text>
    </comment>
  </commentList>
</comments>
</file>

<file path=xl/sharedStrings.xml><?xml version="1.0" encoding="utf-8"?>
<sst xmlns="http://schemas.openxmlformats.org/spreadsheetml/2006/main" count="350" uniqueCount="82">
  <si>
    <t>Feed</t>
  </si>
  <si>
    <t>cents/MJ ME</t>
  </si>
  <si>
    <t>CP%</t>
  </si>
  <si>
    <t>$/kg CP</t>
  </si>
  <si>
    <t>A</t>
  </si>
  <si>
    <t>B</t>
  </si>
  <si>
    <t>C</t>
  </si>
  <si>
    <t>D</t>
  </si>
  <si>
    <t>C÷ 100 x D</t>
  </si>
  <si>
    <t>E</t>
  </si>
  <si>
    <t>F</t>
  </si>
  <si>
    <t>C ÷ 100 x F</t>
  </si>
  <si>
    <t>G</t>
  </si>
  <si>
    <t>ME (MJ/kg)</t>
  </si>
  <si>
    <t>$/t landed</t>
  </si>
  <si>
    <t>$/hd/d</t>
  </si>
  <si>
    <t>$/hd/mth</t>
  </si>
  <si>
    <t>MJ</t>
  </si>
  <si>
    <t>CP (g)</t>
  </si>
  <si>
    <t>Cost</t>
  </si>
  <si>
    <t>Nutrients supplied</t>
  </si>
  <si>
    <t>Feed rate</t>
  </si>
  <si>
    <t xml:space="preserve"> kg/hd/d </t>
  </si>
  <si>
    <t>Days</t>
  </si>
  <si>
    <t>$/mob/period</t>
  </si>
  <si>
    <t>$/kg gain</t>
  </si>
  <si>
    <t>Gain (kg)</t>
  </si>
  <si>
    <t>c/kg</t>
  </si>
  <si>
    <t>DM</t>
  </si>
  <si>
    <t>DM%</t>
  </si>
  <si>
    <t>Liquid supplements</t>
  </si>
  <si>
    <t>kg/L</t>
  </si>
  <si>
    <t>c/L</t>
  </si>
  <si>
    <t>L/t</t>
  </si>
  <si>
    <t>Costing nutrients</t>
  </si>
  <si>
    <t>ENERGY</t>
  </si>
  <si>
    <t>PROTEIN</t>
  </si>
  <si>
    <t>Dry</t>
  </si>
  <si>
    <t>Matter%</t>
  </si>
  <si>
    <t xml:space="preserve">ME </t>
  </si>
  <si>
    <t>(MJ/kg)</t>
  </si>
  <si>
    <t>AS FED</t>
  </si>
  <si>
    <t>A ÷ E</t>
  </si>
  <si>
    <t>A ÷ G</t>
  </si>
  <si>
    <t>Z</t>
  </si>
  <si>
    <t>Y</t>
  </si>
  <si>
    <t>Dry lick</t>
  </si>
  <si>
    <t>÷</t>
  </si>
  <si>
    <t xml:space="preserve"> =</t>
  </si>
  <si>
    <t>x</t>
  </si>
  <si>
    <t>G÷Cx100</t>
  </si>
  <si>
    <t>label</t>
  </si>
  <si>
    <t>(H)</t>
  </si>
  <si>
    <t>1000÷H</t>
  </si>
  <si>
    <t>E÷Cx100</t>
  </si>
  <si>
    <t>calculations going right</t>
  </si>
  <si>
    <t>calculations going left</t>
  </si>
  <si>
    <t>A x Y</t>
  </si>
  <si>
    <t>A x 10</t>
  </si>
  <si>
    <t xml:space="preserve"> B ÷ 10</t>
  </si>
  <si>
    <t>Grain</t>
  </si>
  <si>
    <r>
      <t> </t>
    </r>
    <r>
      <rPr>
        <sz val="11"/>
        <rFont val="Arial"/>
        <family val="2"/>
      </rPr>
      <t>Z ÷ Y</t>
    </r>
  </si>
  <si>
    <t>If label 'as fed'</t>
  </si>
  <si>
    <t>Extra gain/day</t>
  </si>
  <si>
    <t xml:space="preserve"> (kg/hd/day)</t>
  </si>
  <si>
    <t>No. head</t>
  </si>
  <si>
    <t>$/head/period</t>
  </si>
  <si>
    <t>vendor</t>
  </si>
  <si>
    <t>enter feed name below</t>
  </si>
  <si>
    <t xml:space="preserve">NB. Ingredient costs only - add capital, labour, risk considerations, feed rates etc. </t>
  </si>
  <si>
    <t>Enable macros for sorting buttons to work.</t>
  </si>
  <si>
    <t>The State of Queensland accepts no responsibility for decisions or actions taken as a result of any data</t>
  </si>
  <si>
    <t xml:space="preserve">information, statement or advice, expressed or implied, contained in, or derived from these spreadsheets. </t>
  </si>
  <si>
    <t>Any data provided is an example only and should be revised to reflect your particular situation.</t>
  </si>
  <si>
    <r>
      <rPr>
        <b/>
        <sz val="11"/>
        <color indexed="49"/>
        <rFont val="Arial"/>
        <family val="2"/>
      </rPr>
      <t>Blue</t>
    </r>
    <r>
      <rPr>
        <sz val="11"/>
        <rFont val="Arial"/>
        <family val="2"/>
      </rPr>
      <t xml:space="preserve"> figures are data entry.</t>
    </r>
  </si>
  <si>
    <t>Whole Cotton Seed</t>
  </si>
  <si>
    <t>Hay</t>
  </si>
  <si>
    <t>Cottonseed meal</t>
  </si>
  <si>
    <t>enter 100% in DM% below &amp; use DM columns</t>
  </si>
  <si>
    <t>Grain ration</t>
  </si>
  <si>
    <t>Pit silage</t>
  </si>
  <si>
    <t>Molasses supplement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</si>
</sst>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_-&quot;$&quot;* #,##0.0_-;\-&quot;$&quot;* #,##0.0_-;_-&quot;$&quot;* &quot;-&quot;??_-;_-@_-"/>
    <numFmt numFmtId="174" formatCode="_-&quot;$&quot;* #,##0_-;\-&quot;$&quot;* #,##0_-;_-&quot;$&quot;* &quot;-&quot;??_-;_-@_-"/>
    <numFmt numFmtId="175" formatCode="[$$-C09]#,##0;[Red]\-[$$-C09]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0_ ;[Red]\-#,##0.000\ "/>
    <numFmt numFmtId="188" formatCode="_-* #,##0_-;\-* #,##0_-;_-* &quot;-&quot;??_-;_-@_-"/>
    <numFmt numFmtId="189" formatCode="_-* #,##0.000_-;\-* #,##0.000_-;_-* &quot;-&quot;??_-;_-@_-"/>
    <numFmt numFmtId="190" formatCode="_-* #,##0.0_-;\-* #,##0.0_-;_-* &quot;-&quot;??_-;_-@_-"/>
    <numFmt numFmtId="191" formatCode="&quot;$&quot;#,##0.00"/>
    <numFmt numFmtId="192" formatCode="#,##0.00_ ;[Red]\-#,##0.00\ "/>
    <numFmt numFmtId="193" formatCode="&quot;$&quot;#,##0.0"/>
    <numFmt numFmtId="194" formatCode="&quot;$&quot;#,##0"/>
    <numFmt numFmtId="195" formatCode="0.0%"/>
    <numFmt numFmtId="196" formatCode="&quot;$&quot;#,##0.000"/>
    <numFmt numFmtId="197" formatCode="[$-C09]dddd\,\ d\ mmmm\ yyyy"/>
    <numFmt numFmtId="198" formatCode="[$-409]h:mm:ss\ AM/PM"/>
    <numFmt numFmtId="199" formatCode="_-* #,##0.0000_-;\-* #,##0.0000_-;_-* &quot;-&quot;??_-;_-@_-"/>
  </numFmts>
  <fonts count="7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b/>
      <sz val="12"/>
      <name val="Arial Narrow"/>
      <family val="2"/>
    </font>
    <font>
      <b/>
      <sz val="11"/>
      <color indexed="4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11"/>
      <name val="Tahoma"/>
      <family val="2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Arial"/>
      <family val="2"/>
    </font>
    <font>
      <sz val="12"/>
      <color rgb="FF0000FF"/>
      <name val="Arial"/>
      <family val="2"/>
    </font>
    <font>
      <sz val="11"/>
      <color rgb="FF000000"/>
      <name val="Arial"/>
      <family val="2"/>
    </font>
    <font>
      <b/>
      <sz val="12"/>
      <color rgb="FF0000FF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90" fontId="7" fillId="0" borderId="10" xfId="42" applyNumberFormat="1" applyFont="1" applyFill="1" applyBorder="1" applyAlignment="1" applyProtection="1">
      <alignment horizontal="center"/>
      <protection/>
    </xf>
    <xf numFmtId="188" fontId="7" fillId="0" borderId="10" xfId="42" applyNumberFormat="1" applyFont="1" applyFill="1" applyBorder="1" applyAlignment="1" applyProtection="1">
      <alignment horizontal="center"/>
      <protection/>
    </xf>
    <xf numFmtId="185" fontId="15" fillId="0" borderId="11" xfId="0" applyNumberFormat="1" applyFont="1" applyFill="1" applyBorder="1" applyAlignment="1" applyProtection="1">
      <alignment horizontal="center"/>
      <protection locked="0"/>
    </xf>
    <xf numFmtId="185" fontId="15" fillId="0" borderId="12" xfId="0" applyNumberFormat="1" applyFont="1" applyFill="1" applyBorder="1" applyAlignment="1" applyProtection="1">
      <alignment horizontal="center"/>
      <protection locked="0"/>
    </xf>
    <xf numFmtId="0" fontId="4" fillId="31" borderId="13" xfId="0" applyFont="1" applyFill="1" applyBorder="1" applyAlignment="1" applyProtection="1">
      <alignment horizontal="center"/>
      <protection/>
    </xf>
    <xf numFmtId="0" fontId="0" fillId="31" borderId="14" xfId="0" applyFont="1" applyFill="1" applyBorder="1" applyAlignment="1" applyProtection="1">
      <alignment horizontal="center"/>
      <protection/>
    </xf>
    <xf numFmtId="0" fontId="3" fillId="31" borderId="10" xfId="0" applyFont="1" applyFill="1" applyBorder="1" applyAlignment="1" applyProtection="1">
      <alignment horizontal="center" wrapText="1"/>
      <protection/>
    </xf>
    <xf numFmtId="0" fontId="2" fillId="31" borderId="13" xfId="0" applyFont="1" applyFill="1" applyBorder="1" applyAlignment="1" applyProtection="1">
      <alignment horizontal="center"/>
      <protection/>
    </xf>
    <xf numFmtId="0" fontId="0" fillId="31" borderId="14" xfId="0" applyFill="1" applyBorder="1" applyAlignment="1" applyProtection="1">
      <alignment/>
      <protection/>
    </xf>
    <xf numFmtId="0" fontId="0" fillId="31" borderId="15" xfId="0" applyFill="1" applyBorder="1" applyAlignment="1" applyProtection="1">
      <alignment/>
      <protection/>
    </xf>
    <xf numFmtId="0" fontId="3" fillId="31" borderId="12" xfId="0" applyFont="1" applyFill="1" applyBorder="1" applyAlignment="1" applyProtection="1">
      <alignment horizontal="center" wrapText="1"/>
      <protection/>
    </xf>
    <xf numFmtId="0" fontId="19" fillId="31" borderId="16" xfId="0" applyFont="1" applyFill="1" applyBorder="1" applyAlignment="1" applyProtection="1">
      <alignment horizontal="center" wrapText="1"/>
      <protection/>
    </xf>
    <xf numFmtId="0" fontId="26" fillId="31" borderId="17" xfId="0" applyFont="1" applyFill="1" applyBorder="1" applyAlignment="1" applyProtection="1">
      <alignment horizontal="center"/>
      <protection/>
    </xf>
    <xf numFmtId="0" fontId="19" fillId="13" borderId="12" xfId="0" applyFont="1" applyFill="1" applyBorder="1" applyAlignment="1" applyProtection="1">
      <alignment horizontal="center" wrapText="1"/>
      <protection/>
    </xf>
    <xf numFmtId="0" fontId="19" fillId="13" borderId="16" xfId="0" applyFont="1" applyFill="1" applyBorder="1" applyAlignment="1" applyProtection="1">
      <alignment horizontal="center" wrapText="1"/>
      <protection/>
    </xf>
    <xf numFmtId="0" fontId="3" fillId="4" borderId="18" xfId="0" applyFont="1" applyFill="1" applyBorder="1" applyAlignment="1" applyProtection="1">
      <alignment horizontal="center" wrapText="1"/>
      <protection/>
    </xf>
    <xf numFmtId="0" fontId="3" fillId="4" borderId="16" xfId="0" applyFont="1" applyFill="1" applyBorder="1" applyAlignment="1" applyProtection="1">
      <alignment horizontal="center" wrapText="1"/>
      <protection/>
    </xf>
    <xf numFmtId="190" fontId="7" fillId="0" borderId="0" xfId="0" applyNumberFormat="1" applyFont="1" applyFill="1" applyBorder="1" applyAlignment="1" applyProtection="1">
      <alignment horizontal="center"/>
      <protection/>
    </xf>
    <xf numFmtId="190" fontId="7" fillId="0" borderId="19" xfId="0" applyNumberFormat="1" applyFont="1" applyFill="1" applyBorder="1" applyAlignment="1" applyProtection="1">
      <alignment horizontal="center"/>
      <protection/>
    </xf>
    <xf numFmtId="44" fontId="7" fillId="0" borderId="20" xfId="0" applyNumberFormat="1" applyFont="1" applyFill="1" applyBorder="1" applyAlignment="1" applyProtection="1">
      <alignment horizontal="center"/>
      <protection/>
    </xf>
    <xf numFmtId="44" fontId="7" fillId="0" borderId="10" xfId="0" applyNumberFormat="1" applyFont="1" applyFill="1" applyBorder="1" applyAlignment="1" applyProtection="1">
      <alignment horizontal="center"/>
      <protection/>
    </xf>
    <xf numFmtId="43" fontId="7" fillId="0" borderId="11" xfId="0" applyNumberFormat="1" applyFont="1" applyBorder="1" applyAlignment="1" applyProtection="1">
      <alignment horizontal="center"/>
      <protection/>
    </xf>
    <xf numFmtId="43" fontId="7" fillId="0" borderId="12" xfId="0" applyNumberFormat="1" applyFont="1" applyBorder="1" applyAlignment="1" applyProtection="1">
      <alignment horizontal="center"/>
      <protection/>
    </xf>
    <xf numFmtId="187" fontId="15" fillId="0" borderId="21" xfId="0" applyNumberFormat="1" applyFont="1" applyFill="1" applyBorder="1" applyAlignment="1" applyProtection="1">
      <alignment horizontal="center"/>
      <protection locked="0"/>
    </xf>
    <xf numFmtId="185" fontId="15" fillId="0" borderId="13" xfId="0" applyNumberFormat="1" applyFont="1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66" fillId="32" borderId="17" xfId="0" applyFont="1" applyFill="1" applyBorder="1" applyAlignment="1" applyProtection="1">
      <alignment horizontal="center" vertical="center" wrapText="1"/>
      <protection locked="0"/>
    </xf>
    <xf numFmtId="194" fontId="67" fillId="32" borderId="21" xfId="0" applyNumberFormat="1" applyFont="1" applyFill="1" applyBorder="1" applyAlignment="1" applyProtection="1">
      <alignment horizontal="center" vertical="center"/>
      <protection locked="0"/>
    </xf>
    <xf numFmtId="9" fontId="67" fillId="32" borderId="17" xfId="0" applyNumberFormat="1" applyFont="1" applyFill="1" applyBorder="1" applyAlignment="1" applyProtection="1">
      <alignment horizontal="center" vertical="center"/>
      <protection locked="0"/>
    </xf>
    <xf numFmtId="9" fontId="67" fillId="32" borderId="21" xfId="0" applyNumberFormat="1" applyFont="1" applyFill="1" applyBorder="1" applyAlignment="1" applyProtection="1">
      <alignment horizontal="center" vertical="center"/>
      <protection locked="0"/>
    </xf>
    <xf numFmtId="185" fontId="14" fillId="32" borderId="18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2" fillId="31" borderId="13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1" fillId="32" borderId="2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2" fillId="31" borderId="11" xfId="0" applyFont="1" applyFill="1" applyBorder="1" applyAlignment="1" applyProtection="1">
      <alignment horizontal="center" vertical="center"/>
      <protection/>
    </xf>
    <xf numFmtId="0" fontId="2" fillId="6" borderId="11" xfId="0" applyFont="1" applyFill="1" applyBorder="1" applyAlignment="1" applyProtection="1">
      <alignment horizontal="center" vertical="center" wrapText="1"/>
      <protection/>
    </xf>
    <xf numFmtId="0" fontId="2" fillId="6" borderId="20" xfId="0" applyFont="1" applyFill="1" applyBorder="1" applyAlignment="1" applyProtection="1">
      <alignment horizontal="center" vertical="center" wrapText="1"/>
      <protection/>
    </xf>
    <xf numFmtId="0" fontId="2" fillId="6" borderId="22" xfId="0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vertical="center"/>
      <protection/>
    </xf>
    <xf numFmtId="0" fontId="14" fillId="32" borderId="23" xfId="0" applyFont="1" applyFill="1" applyBorder="1" applyAlignment="1" applyProtection="1">
      <alignment horizontal="center" vertical="center" wrapText="1"/>
      <protection/>
    </xf>
    <xf numFmtId="0" fontId="18" fillId="32" borderId="13" xfId="0" applyFont="1" applyFill="1" applyBorder="1" applyAlignment="1" applyProtection="1">
      <alignment horizontal="center" vertical="center" wrapText="1"/>
      <protection/>
    </xf>
    <xf numFmtId="0" fontId="14" fillId="31" borderId="13" xfId="0" applyFont="1" applyFill="1" applyBorder="1" applyAlignment="1" applyProtection="1">
      <alignment horizontal="center" vertical="center" wrapText="1"/>
      <protection/>
    </xf>
    <xf numFmtId="0" fontId="14" fillId="31" borderId="23" xfId="0" applyFont="1" applyFill="1" applyBorder="1" applyAlignment="1" applyProtection="1">
      <alignment horizontal="center" vertical="center"/>
      <protection/>
    </xf>
    <xf numFmtId="0" fontId="22" fillId="6" borderId="13" xfId="0" applyFont="1" applyFill="1" applyBorder="1" applyAlignment="1" applyProtection="1">
      <alignment horizontal="center" vertical="center" wrapText="1"/>
      <protection/>
    </xf>
    <xf numFmtId="0" fontId="14" fillId="6" borderId="14" xfId="0" applyFont="1" applyFill="1" applyBorder="1" applyAlignment="1" applyProtection="1">
      <alignment horizontal="center" vertical="center" wrapText="1"/>
      <protection/>
    </xf>
    <xf numFmtId="0" fontId="14" fillId="6" borderId="15" xfId="0" applyFont="1" applyFill="1" applyBorder="1" applyAlignment="1" applyProtection="1">
      <alignment horizontal="center" vertical="center"/>
      <protection/>
    </xf>
    <xf numFmtId="0" fontId="20" fillId="32" borderId="10" xfId="0" applyFont="1" applyFill="1" applyBorder="1" applyAlignment="1" applyProtection="1">
      <alignment vertical="center"/>
      <protection/>
    </xf>
    <xf numFmtId="0" fontId="22" fillId="32" borderId="19" xfId="0" applyFont="1" applyFill="1" applyBorder="1" applyAlignment="1" applyProtection="1">
      <alignment horizontal="center" vertical="center" wrapText="1"/>
      <protection/>
    </xf>
    <xf numFmtId="0" fontId="14" fillId="31" borderId="12" xfId="0" applyFont="1" applyFill="1" applyBorder="1" applyAlignment="1" applyProtection="1">
      <alignment horizontal="center" vertical="center" wrapText="1"/>
      <protection/>
    </xf>
    <xf numFmtId="0" fontId="14" fillId="31" borderId="19" xfId="0" applyFont="1" applyFill="1" applyBorder="1" applyAlignment="1" applyProtection="1">
      <alignment horizontal="center" vertical="center" wrapText="1"/>
      <protection/>
    </xf>
    <xf numFmtId="0" fontId="14" fillId="31" borderId="19" xfId="0" applyFont="1" applyFill="1" applyBorder="1" applyAlignment="1" applyProtection="1">
      <alignment horizontal="center" vertical="center"/>
      <protection/>
    </xf>
    <xf numFmtId="0" fontId="14" fillId="6" borderId="10" xfId="0" applyFont="1" applyFill="1" applyBorder="1" applyAlignment="1" applyProtection="1">
      <alignment horizontal="center" vertical="center" wrapText="1"/>
      <protection/>
    </xf>
    <xf numFmtId="0" fontId="22" fillId="6" borderId="10" xfId="0" applyFont="1" applyFill="1" applyBorder="1" applyAlignment="1" applyProtection="1">
      <alignment horizontal="center" vertical="center" wrapText="1"/>
      <protection/>
    </xf>
    <xf numFmtId="0" fontId="14" fillId="6" borderId="16" xfId="0" applyFont="1" applyFill="1" applyBorder="1" applyAlignment="1" applyProtection="1">
      <alignment horizontal="center" vertical="center"/>
      <protection/>
    </xf>
    <xf numFmtId="0" fontId="2" fillId="31" borderId="24" xfId="0" applyFont="1" applyFill="1" applyBorder="1" applyAlignment="1" applyProtection="1">
      <alignment horizontal="center" vertical="center" wrapText="1"/>
      <protection/>
    </xf>
    <xf numFmtId="0" fontId="2" fillId="6" borderId="17" xfId="0" applyFont="1" applyFill="1" applyBorder="1" applyAlignment="1" applyProtection="1">
      <alignment horizontal="center" vertical="center" wrapText="1"/>
      <protection/>
    </xf>
    <xf numFmtId="0" fontId="2" fillId="6" borderId="24" xfId="0" applyFont="1" applyFill="1" applyBorder="1" applyAlignment="1" applyProtection="1">
      <alignment horizontal="center" vertical="center" wrapText="1"/>
      <protection/>
    </xf>
    <xf numFmtId="0" fontId="2" fillId="6" borderId="18" xfId="0" applyFont="1" applyFill="1" applyBorder="1" applyAlignment="1" applyProtection="1">
      <alignment horizontal="center" vertical="center" wrapText="1"/>
      <protection/>
    </xf>
    <xf numFmtId="0" fontId="23" fillId="32" borderId="19" xfId="0" applyFont="1" applyFill="1" applyBorder="1" applyAlignment="1" applyProtection="1">
      <alignment horizontal="center" vertical="center" wrapText="1"/>
      <protection/>
    </xf>
    <xf numFmtId="0" fontId="1" fillId="31" borderId="19" xfId="0" applyFont="1" applyFill="1" applyBorder="1" applyAlignment="1" applyProtection="1">
      <alignment vertical="center"/>
      <protection/>
    </xf>
    <xf numFmtId="0" fontId="1" fillId="6" borderId="16" xfId="0" applyFont="1" applyFill="1" applyBorder="1" applyAlignment="1" applyProtection="1">
      <alignment vertical="center"/>
      <protection/>
    </xf>
    <xf numFmtId="0" fontId="25" fillId="32" borderId="0" xfId="0" applyFont="1" applyFill="1" applyAlignment="1" applyProtection="1">
      <alignment/>
      <protection/>
    </xf>
    <xf numFmtId="186" fontId="2" fillId="31" borderId="17" xfId="0" applyNumberFormat="1" applyFont="1" applyFill="1" applyBorder="1" applyAlignment="1" applyProtection="1">
      <alignment horizontal="center" vertical="center"/>
      <protection/>
    </xf>
    <xf numFmtId="9" fontId="7" fillId="32" borderId="21" xfId="0" applyNumberFormat="1" applyFont="1" applyFill="1" applyBorder="1" applyAlignment="1" applyProtection="1">
      <alignment horizontal="center" vertical="center"/>
      <protection/>
    </xf>
    <xf numFmtId="44" fontId="2" fillId="6" borderId="21" xfId="44" applyFont="1" applyFill="1" applyBorder="1" applyAlignment="1" applyProtection="1">
      <alignment vertical="center"/>
      <protection/>
    </xf>
    <xf numFmtId="0" fontId="22" fillId="32" borderId="0" xfId="0" applyFont="1" applyFill="1" applyAlignment="1" applyProtection="1">
      <alignment horizontal="left"/>
      <protection/>
    </xf>
    <xf numFmtId="0" fontId="19" fillId="31" borderId="13" xfId="0" applyFont="1" applyFill="1" applyBorder="1" applyAlignment="1" applyProtection="1">
      <alignment horizontal="center" wrapText="1"/>
      <protection/>
    </xf>
    <xf numFmtId="0" fontId="68" fillId="33" borderId="13" xfId="0" applyFont="1" applyFill="1" applyBorder="1" applyAlignment="1" applyProtection="1">
      <alignment horizontal="left" vertical="center" readingOrder="1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68" fillId="33" borderId="11" xfId="0" applyFont="1" applyFill="1" applyBorder="1" applyAlignment="1" applyProtection="1">
      <alignment horizontal="left" vertical="center" readingOrder="1"/>
      <protection/>
    </xf>
    <xf numFmtId="0" fontId="0" fillId="33" borderId="0" xfId="0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68" fillId="33" borderId="12" xfId="0" applyFont="1" applyFill="1" applyBorder="1" applyAlignment="1" applyProtection="1">
      <alignment horizontal="left" vertical="center" readingOrder="1"/>
      <protection/>
    </xf>
    <xf numFmtId="0" fontId="0" fillId="33" borderId="12" xfId="0" applyFill="1" applyBorder="1" applyAlignment="1" applyProtection="1">
      <alignment vertical="center"/>
      <protection/>
    </xf>
    <xf numFmtId="191" fontId="0" fillId="31" borderId="14" xfId="0" applyNumberFormat="1" applyFont="1" applyFill="1" applyBorder="1" applyAlignment="1" applyProtection="1">
      <alignment horizontal="center"/>
      <protection/>
    </xf>
    <xf numFmtId="41" fontId="7" fillId="0" borderId="22" xfId="0" applyNumberFormat="1" applyFont="1" applyBorder="1" applyAlignment="1" applyProtection="1">
      <alignment horizontal="left"/>
      <protection/>
    </xf>
    <xf numFmtId="41" fontId="7" fillId="0" borderId="16" xfId="0" applyNumberFormat="1" applyFont="1" applyBorder="1" applyAlignment="1" applyProtection="1">
      <alignment horizontal="left"/>
      <protection/>
    </xf>
    <xf numFmtId="0" fontId="3" fillId="7" borderId="17" xfId="0" applyFont="1" applyFill="1" applyBorder="1" applyAlignment="1" applyProtection="1">
      <alignment horizontal="left" vertical="center"/>
      <protection/>
    </xf>
    <xf numFmtId="0" fontId="21" fillId="7" borderId="19" xfId="0" applyFont="1" applyFill="1" applyBorder="1" applyAlignment="1" applyProtection="1">
      <alignment horizontal="center" vertical="center" wrapText="1"/>
      <protection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14" fillId="7" borderId="15" xfId="0" applyFont="1" applyFill="1" applyBorder="1" applyAlignment="1" applyProtection="1">
      <alignment/>
      <protection/>
    </xf>
    <xf numFmtId="0" fontId="3" fillId="7" borderId="15" xfId="0" applyFont="1" applyFill="1" applyBorder="1" applyAlignment="1" applyProtection="1">
      <alignment horizontal="center" vertical="center" wrapText="1"/>
      <protection/>
    </xf>
    <xf numFmtId="0" fontId="0" fillId="7" borderId="12" xfId="0" applyFont="1" applyFill="1" applyBorder="1" applyAlignment="1" applyProtection="1">
      <alignment horizontal="center" vertical="center" wrapText="1"/>
      <protection/>
    </xf>
    <xf numFmtId="0" fontId="0" fillId="7" borderId="16" xfId="0" applyFill="1" applyBorder="1" applyAlignment="1" applyProtection="1">
      <alignment/>
      <protection/>
    </xf>
    <xf numFmtId="0" fontId="18" fillId="7" borderId="22" xfId="0" applyFont="1" applyFill="1" applyBorder="1" applyAlignment="1" applyProtection="1">
      <alignment horizontal="center" vertical="center" wrapText="1"/>
      <protection/>
    </xf>
    <xf numFmtId="0" fontId="7" fillId="7" borderId="11" xfId="0" applyFont="1" applyFill="1" applyBorder="1" applyAlignment="1" applyProtection="1">
      <alignment horizontal="center" vertical="center" wrapText="1"/>
      <protection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4" fillId="7" borderId="12" xfId="0" applyFont="1" applyFill="1" applyBorder="1" applyAlignment="1" applyProtection="1">
      <alignment horizontal="center" vertical="center" wrapText="1"/>
      <protection/>
    </xf>
    <xf numFmtId="0" fontId="23" fillId="7" borderId="12" xfId="0" applyFont="1" applyFill="1" applyBorder="1" applyAlignment="1" applyProtection="1">
      <alignment horizontal="center" vertical="center" wrapText="1"/>
      <protection/>
    </xf>
    <xf numFmtId="0" fontId="67" fillId="32" borderId="17" xfId="0" applyFont="1" applyFill="1" applyBorder="1" applyAlignment="1" applyProtection="1">
      <alignment horizontal="center" vertical="center" wrapText="1"/>
      <protection locked="0"/>
    </xf>
    <xf numFmtId="0" fontId="2" fillId="32" borderId="22" xfId="0" applyFont="1" applyFill="1" applyBorder="1" applyAlignment="1" applyProtection="1">
      <alignment horizontal="center" vertical="center" wrapText="1"/>
      <protection/>
    </xf>
    <xf numFmtId="0" fontId="21" fillId="32" borderId="15" xfId="0" applyFont="1" applyFill="1" applyBorder="1" applyAlignment="1" applyProtection="1">
      <alignment horizontal="center" vertical="center" wrapText="1"/>
      <protection/>
    </xf>
    <xf numFmtId="0" fontId="14" fillId="32" borderId="16" xfId="0" applyFont="1" applyFill="1" applyBorder="1" applyAlignment="1" applyProtection="1">
      <alignment horizontal="center" vertical="center" wrapText="1"/>
      <protection/>
    </xf>
    <xf numFmtId="0" fontId="23" fillId="32" borderId="16" xfId="0" applyFont="1" applyFill="1" applyBorder="1" applyAlignment="1" applyProtection="1">
      <alignment horizontal="center" vertical="center" wrapText="1"/>
      <protection/>
    </xf>
    <xf numFmtId="3" fontId="7" fillId="32" borderId="16" xfId="0" applyNumberFormat="1" applyFont="1" applyFill="1" applyBorder="1" applyAlignment="1" applyProtection="1">
      <alignment horizontal="center" vertical="center" wrapText="1"/>
      <protection/>
    </xf>
    <xf numFmtId="0" fontId="3" fillId="7" borderId="23" xfId="0" applyFont="1" applyFill="1" applyBorder="1" applyAlignment="1" applyProtection="1">
      <alignment horizontal="center" vertical="center" wrapText="1"/>
      <protection/>
    </xf>
    <xf numFmtId="0" fontId="23" fillId="7" borderId="0" xfId="0" applyFont="1" applyFill="1" applyBorder="1" applyAlignment="1" applyProtection="1">
      <alignment horizontal="center" vertical="center" wrapText="1"/>
      <protection/>
    </xf>
    <xf numFmtId="0" fontId="67" fillId="32" borderId="0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/>
    </xf>
    <xf numFmtId="0" fontId="2" fillId="7" borderId="22" xfId="0" applyFont="1" applyFill="1" applyBorder="1" applyAlignment="1" applyProtection="1">
      <alignment horizontal="center" vertical="center" wrapText="1"/>
      <protection/>
    </xf>
    <xf numFmtId="0" fontId="23" fillId="7" borderId="16" xfId="0" applyFont="1" applyFill="1" applyBorder="1" applyAlignment="1" applyProtection="1">
      <alignment horizontal="center" vertical="center" wrapText="1"/>
      <protection/>
    </xf>
    <xf numFmtId="0" fontId="7" fillId="7" borderId="12" xfId="0" applyFont="1" applyFill="1" applyBorder="1" applyAlignment="1" applyProtection="1">
      <alignment horizontal="center" vertical="center" wrapText="1"/>
      <protection/>
    </xf>
    <xf numFmtId="0" fontId="7" fillId="7" borderId="19" xfId="0" applyFont="1" applyFill="1" applyBorder="1" applyAlignment="1" applyProtection="1">
      <alignment horizontal="center" vertical="center" wrapText="1"/>
      <protection/>
    </xf>
    <xf numFmtId="0" fontId="7" fillId="7" borderId="16" xfId="0" applyFont="1" applyFill="1" applyBorder="1" applyAlignment="1" applyProtection="1">
      <alignment horizontal="center" vertical="center" wrapText="1"/>
      <protection/>
    </xf>
    <xf numFmtId="0" fontId="21" fillId="7" borderId="13" xfId="0" applyFont="1" applyFill="1" applyBorder="1" applyAlignment="1" applyProtection="1">
      <alignment horizontal="center" vertical="center" wrapText="1"/>
      <protection/>
    </xf>
    <xf numFmtId="0" fontId="22" fillId="7" borderId="23" xfId="0" applyFont="1" applyFill="1" applyBorder="1" applyAlignment="1" applyProtection="1">
      <alignment horizontal="center" vertical="center" wrapText="1"/>
      <protection/>
    </xf>
    <xf numFmtId="0" fontId="21" fillId="7" borderId="15" xfId="0" applyFont="1" applyFill="1" applyBorder="1" applyAlignment="1" applyProtection="1">
      <alignment horizontal="center" vertical="center" wrapText="1"/>
      <protection/>
    </xf>
    <xf numFmtId="0" fontId="21" fillId="7" borderId="12" xfId="0" applyFont="1" applyFill="1" applyBorder="1" applyAlignment="1" applyProtection="1">
      <alignment horizontal="center" vertical="center" wrapText="1"/>
      <protection/>
    </xf>
    <xf numFmtId="0" fontId="21" fillId="7" borderId="16" xfId="0" applyFont="1" applyFill="1" applyBorder="1" applyAlignment="1" applyProtection="1">
      <alignment horizontal="center" vertical="center" wrapText="1"/>
      <protection/>
    </xf>
    <xf numFmtId="0" fontId="2" fillId="31" borderId="15" xfId="0" applyFont="1" applyFill="1" applyBorder="1" applyAlignment="1" applyProtection="1">
      <alignment horizontal="center" vertical="center" wrapText="1"/>
      <protection/>
    </xf>
    <xf numFmtId="0" fontId="2" fillId="31" borderId="16" xfId="0" applyFont="1" applyFill="1" applyBorder="1" applyAlignment="1" applyProtection="1">
      <alignment horizontal="center" vertical="center" wrapText="1"/>
      <protection/>
    </xf>
    <xf numFmtId="0" fontId="2" fillId="31" borderId="22" xfId="0" applyFont="1" applyFill="1" applyBorder="1" applyAlignment="1" applyProtection="1">
      <alignment horizontal="center" vertical="center" wrapText="1"/>
      <protection/>
    </xf>
    <xf numFmtId="0" fontId="14" fillId="31" borderId="15" xfId="0" applyFont="1" applyFill="1" applyBorder="1" applyAlignment="1" applyProtection="1">
      <alignment horizontal="center" vertical="center" wrapText="1"/>
      <protection/>
    </xf>
    <xf numFmtId="0" fontId="22" fillId="31" borderId="16" xfId="0" applyFont="1" applyFill="1" applyBorder="1" applyAlignment="1" applyProtection="1">
      <alignment horizontal="center" vertical="center" wrapText="1"/>
      <protection/>
    </xf>
    <xf numFmtId="0" fontId="2" fillId="31" borderId="17" xfId="0" applyFont="1" applyFill="1" applyBorder="1" applyAlignment="1" applyProtection="1">
      <alignment horizontal="center" vertical="center"/>
      <protection/>
    </xf>
    <xf numFmtId="0" fontId="2" fillId="31" borderId="18" xfId="0" applyFont="1" applyFill="1" applyBorder="1" applyAlignment="1" applyProtection="1">
      <alignment horizontal="center" vertical="center" wrapText="1"/>
      <protection/>
    </xf>
    <xf numFmtId="0" fontId="22" fillId="31" borderId="23" xfId="0" applyFont="1" applyFill="1" applyBorder="1" applyAlignment="1" applyProtection="1">
      <alignment horizontal="center" vertical="center" wrapText="1"/>
      <protection/>
    </xf>
    <xf numFmtId="0" fontId="14" fillId="31" borderId="16" xfId="0" applyFont="1" applyFill="1" applyBorder="1" applyAlignment="1" applyProtection="1">
      <alignment horizontal="center" vertical="center" wrapText="1"/>
      <protection/>
    </xf>
    <xf numFmtId="0" fontId="24" fillId="32" borderId="13" xfId="0" applyFont="1" applyFill="1" applyBorder="1" applyAlignment="1" applyProtection="1">
      <alignment horizontal="center" vertical="center" wrapText="1"/>
      <protection/>
    </xf>
    <xf numFmtId="0" fontId="67" fillId="32" borderId="23" xfId="0" applyFont="1" applyFill="1" applyBorder="1" applyAlignment="1" applyProtection="1">
      <alignment horizontal="center" vertical="center" wrapText="1"/>
      <protection locked="0"/>
    </xf>
    <xf numFmtId="0" fontId="24" fillId="32" borderId="15" xfId="0" applyFont="1" applyFill="1" applyBorder="1" applyAlignment="1" applyProtection="1">
      <alignment horizontal="center" vertical="center" wrapText="1"/>
      <protection/>
    </xf>
    <xf numFmtId="0" fontId="24" fillId="32" borderId="11" xfId="0" applyFont="1" applyFill="1" applyBorder="1" applyAlignment="1" applyProtection="1">
      <alignment horizontal="center" vertical="center" wrapText="1"/>
      <protection/>
    </xf>
    <xf numFmtId="0" fontId="24" fillId="32" borderId="22" xfId="0" applyFont="1" applyFill="1" applyBorder="1" applyAlignment="1" applyProtection="1">
      <alignment horizontal="center" vertical="center" wrapText="1"/>
      <protection/>
    </xf>
    <xf numFmtId="0" fontId="24" fillId="32" borderId="12" xfId="0" applyFont="1" applyFill="1" applyBorder="1" applyAlignment="1" applyProtection="1">
      <alignment horizontal="center" vertical="center" wrapText="1"/>
      <protection/>
    </xf>
    <xf numFmtId="0" fontId="67" fillId="32" borderId="19" xfId="0" applyFont="1" applyFill="1" applyBorder="1" applyAlignment="1" applyProtection="1">
      <alignment horizontal="center" vertical="center" wrapText="1"/>
      <protection locked="0"/>
    </xf>
    <xf numFmtId="0" fontId="24" fillId="32" borderId="16" xfId="0" applyFont="1" applyFill="1" applyBorder="1" applyAlignment="1" applyProtection="1">
      <alignment horizontal="center" vertical="center" wrapText="1"/>
      <protection/>
    </xf>
    <xf numFmtId="0" fontId="24" fillId="32" borderId="17" xfId="0" applyFont="1" applyFill="1" applyBorder="1" applyAlignment="1" applyProtection="1">
      <alignment horizontal="center" vertical="center" wrapText="1"/>
      <protection/>
    </xf>
    <xf numFmtId="0" fontId="67" fillId="32" borderId="24" xfId="0" applyFont="1" applyFill="1" applyBorder="1" applyAlignment="1" applyProtection="1">
      <alignment horizontal="center" vertical="center" wrapText="1"/>
      <protection locked="0"/>
    </xf>
    <xf numFmtId="0" fontId="24" fillId="32" borderId="18" xfId="0" applyFont="1" applyFill="1" applyBorder="1" applyAlignment="1" applyProtection="1">
      <alignment horizontal="center" vertical="center" wrapText="1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2" fillId="31" borderId="11" xfId="0" applyFont="1" applyFill="1" applyBorder="1" applyAlignment="1" applyProtection="1">
      <alignment horizontal="center" vertical="center" wrapText="1"/>
      <protection/>
    </xf>
    <xf numFmtId="0" fontId="24" fillId="32" borderId="13" xfId="0" applyFont="1" applyFill="1" applyBorder="1" applyAlignment="1" applyProtection="1">
      <alignment vertical="center" wrapText="1"/>
      <protection/>
    </xf>
    <xf numFmtId="0" fontId="24" fillId="32" borderId="11" xfId="0" applyFont="1" applyFill="1" applyBorder="1" applyAlignment="1" applyProtection="1">
      <alignment vertical="center" wrapText="1"/>
      <protection/>
    </xf>
    <xf numFmtId="0" fontId="24" fillId="32" borderId="17" xfId="0" applyFont="1" applyFill="1" applyBorder="1" applyAlignment="1" applyProtection="1">
      <alignment vertical="center" wrapText="1"/>
      <protection/>
    </xf>
    <xf numFmtId="0" fontId="1" fillId="31" borderId="11" xfId="0" applyFont="1" applyFill="1" applyBorder="1" applyAlignment="1" applyProtection="1">
      <alignment horizontal="center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0" fontId="2" fillId="7" borderId="11" xfId="0" applyFont="1" applyFill="1" applyBorder="1" applyAlignment="1" applyProtection="1">
      <alignment horizontal="center" vertical="center" wrapText="1"/>
      <protection/>
    </xf>
    <xf numFmtId="0" fontId="2" fillId="32" borderId="19" xfId="0" applyFont="1" applyFill="1" applyBorder="1" applyAlignment="1" applyProtection="1">
      <alignment horizontal="center" vertical="center" wrapText="1"/>
      <protection/>
    </xf>
    <xf numFmtId="0" fontId="2" fillId="31" borderId="23" xfId="0" applyFont="1" applyFill="1" applyBorder="1" applyAlignment="1" applyProtection="1">
      <alignment horizontal="center" vertical="center" wrapText="1"/>
      <protection/>
    </xf>
    <xf numFmtId="0" fontId="2" fillId="31" borderId="0" xfId="0" applyFont="1" applyFill="1" applyBorder="1" applyAlignment="1" applyProtection="1">
      <alignment horizontal="center" vertical="center" wrapText="1"/>
      <protection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0" fontId="2" fillId="31" borderId="23" xfId="0" applyFont="1" applyFill="1" applyBorder="1" applyAlignment="1" applyProtection="1">
      <alignment horizontal="center" vertical="center" wrapText="1"/>
      <protection/>
    </xf>
    <xf numFmtId="0" fontId="2" fillId="31" borderId="19" xfId="0" applyFont="1" applyFill="1" applyBorder="1" applyAlignment="1" applyProtection="1">
      <alignment horizontal="center" vertical="center" wrapText="1"/>
      <protection/>
    </xf>
    <xf numFmtId="0" fontId="2" fillId="6" borderId="13" xfId="0" applyFont="1" applyFill="1" applyBorder="1" applyAlignment="1" applyProtection="1">
      <alignment horizontal="center" vertical="center" wrapText="1"/>
      <protection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0" fontId="2" fillId="6" borderId="14" xfId="0" applyFont="1" applyFill="1" applyBorder="1" applyAlignment="1" applyProtection="1">
      <alignment horizontal="center"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0" fontId="2" fillId="6" borderId="15" xfId="0" applyFont="1" applyFill="1" applyBorder="1" applyAlignment="1" applyProtection="1">
      <alignment horizontal="center" vertical="center" wrapText="1"/>
      <protection/>
    </xf>
    <xf numFmtId="0" fontId="2" fillId="6" borderId="16" xfId="0" applyFont="1" applyFill="1" applyBorder="1" applyAlignment="1" applyProtection="1">
      <alignment horizontal="center" vertical="center" wrapText="1"/>
      <protection/>
    </xf>
    <xf numFmtId="0" fontId="2" fillId="13" borderId="17" xfId="0" applyFont="1" applyFill="1" applyBorder="1" applyAlignment="1" applyProtection="1">
      <alignment horizontal="center"/>
      <protection/>
    </xf>
    <xf numFmtId="0" fontId="0" fillId="13" borderId="18" xfId="0" applyFill="1" applyBorder="1" applyAlignment="1" applyProtection="1">
      <alignment horizontal="center"/>
      <protection/>
    </xf>
    <xf numFmtId="0" fontId="26" fillId="4" borderId="24" xfId="0" applyFont="1" applyFill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2" fillId="32" borderId="20" xfId="0" applyFont="1" applyFill="1" applyBorder="1" applyAlignment="1" applyProtection="1">
      <alignment horizontal="center" vertical="center" wrapText="1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0" fontId="2" fillId="7" borderId="11" xfId="0" applyFont="1" applyFill="1" applyBorder="1" applyAlignment="1" applyProtection="1">
      <alignment horizontal="center" vertical="center" wrapText="1"/>
      <protection/>
    </xf>
    <xf numFmtId="0" fontId="2" fillId="7" borderId="23" xfId="0" applyFont="1" applyFill="1" applyBorder="1" applyAlignment="1" applyProtection="1">
      <alignment horizontal="center" vertical="center" wrapText="1"/>
      <protection/>
    </xf>
    <xf numFmtId="0" fontId="2" fillId="7" borderId="0" xfId="0" applyFont="1" applyFill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2" fillId="32" borderId="23" xfId="0" applyFont="1" applyFill="1" applyBorder="1" applyAlignment="1" applyProtection="1">
      <alignment horizontal="center" vertical="center" wrapText="1"/>
      <protection/>
    </xf>
    <xf numFmtId="0" fontId="2" fillId="32" borderId="19" xfId="0" applyFont="1" applyFill="1" applyBorder="1" applyAlignment="1" applyProtection="1">
      <alignment horizontal="center" vertical="center" wrapText="1"/>
      <protection/>
    </xf>
    <xf numFmtId="0" fontId="2" fillId="31" borderId="0" xfId="0" applyFont="1" applyFill="1" applyBorder="1" applyAlignment="1" applyProtection="1">
      <alignment horizontal="center" vertical="center" wrapText="1"/>
      <protection/>
    </xf>
    <xf numFmtId="0" fontId="18" fillId="32" borderId="12" xfId="0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1" fontId="15" fillId="0" borderId="19" xfId="0" applyNumberFormat="1" applyFont="1" applyFill="1" applyBorder="1" applyAlignment="1" applyProtection="1">
      <alignment horizontal="center"/>
      <protection locked="0"/>
    </xf>
    <xf numFmtId="0" fontId="69" fillId="32" borderId="21" xfId="0" applyFont="1" applyFill="1" applyBorder="1" applyAlignment="1" applyProtection="1">
      <alignment vertical="center" wrapText="1"/>
      <protection locked="0"/>
    </xf>
    <xf numFmtId="0" fontId="69" fillId="32" borderId="21" xfId="0" applyFont="1" applyFill="1" applyBorder="1" applyAlignment="1" applyProtection="1">
      <alignment vertical="center"/>
      <protection locked="0"/>
    </xf>
    <xf numFmtId="1" fontId="15" fillId="0" borderId="23" xfId="0" applyNumberFormat="1" applyFont="1" applyFill="1" applyBorder="1" applyAlignment="1" applyProtection="1">
      <alignment horizontal="center"/>
      <protection locked="0"/>
    </xf>
    <xf numFmtId="190" fontId="7" fillId="0" borderId="23" xfId="0" applyNumberFormat="1" applyFont="1" applyFill="1" applyBorder="1" applyAlignment="1" applyProtection="1">
      <alignment horizontal="center"/>
      <protection/>
    </xf>
    <xf numFmtId="44" fontId="7" fillId="0" borderId="14" xfId="0" applyNumberFormat="1" applyFont="1" applyFill="1" applyBorder="1" applyAlignment="1" applyProtection="1">
      <alignment horizontal="center"/>
      <protection/>
    </xf>
    <xf numFmtId="43" fontId="7" fillId="0" borderId="13" xfId="0" applyNumberFormat="1" applyFont="1" applyBorder="1" applyAlignment="1" applyProtection="1">
      <alignment horizontal="center"/>
      <protection/>
    </xf>
    <xf numFmtId="41" fontId="7" fillId="0" borderId="15" xfId="0" applyNumberFormat="1" applyFont="1" applyBorder="1" applyAlignment="1" applyProtection="1">
      <alignment horizontal="left"/>
      <protection/>
    </xf>
    <xf numFmtId="0" fontId="0" fillId="3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32" borderId="18" xfId="0" applyFont="1" applyFill="1" applyBorder="1" applyAlignment="1" applyProtection="1">
      <alignment/>
      <protection/>
    </xf>
    <xf numFmtId="0" fontId="7" fillId="32" borderId="19" xfId="0" applyFont="1" applyFill="1" applyBorder="1" applyAlignment="1" applyProtection="1">
      <alignment horizontal="center" vertical="center"/>
      <protection/>
    </xf>
    <xf numFmtId="0" fontId="7" fillId="31" borderId="13" xfId="0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 applyProtection="1">
      <alignment horizontal="center" vertical="center"/>
      <protection/>
    </xf>
    <xf numFmtId="43" fontId="16" fillId="0" borderId="10" xfId="0" applyNumberFormat="1" applyFont="1" applyFill="1" applyBorder="1" applyAlignment="1" applyProtection="1">
      <alignment horizontal="center"/>
      <protection/>
    </xf>
    <xf numFmtId="188" fontId="16" fillId="0" borderId="10" xfId="0" applyNumberFormat="1" applyFont="1" applyFill="1" applyBorder="1" applyAlignment="1" applyProtection="1">
      <alignment horizontal="center"/>
      <protection/>
    </xf>
    <xf numFmtId="0" fontId="19" fillId="31" borderId="21" xfId="0" applyFont="1" applyFill="1" applyBorder="1" applyAlignment="1" applyProtection="1">
      <alignment horizontal="center" wrapText="1"/>
      <protection/>
    </xf>
    <xf numFmtId="190" fontId="7" fillId="0" borderId="16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3">
    <dxf>
      <font>
        <color theme="8" tint="0.7999799847602844"/>
      </font>
    </dxf>
    <dxf>
      <font>
        <color theme="0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0"/>
      </font>
    </dxf>
    <dxf>
      <font>
        <color theme="0"/>
      </font>
    </dxf>
    <dxf>
      <font>
        <color theme="8" tint="0.7999799847602844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8" tint="0.5999600291252136"/>
      </font>
    </dxf>
    <dxf>
      <font>
        <color theme="8" tint="0.7999799847602844"/>
      </font>
    </dxf>
    <dxf>
      <font>
        <color theme="4" tint="0.7999799847602844"/>
      </font>
    </dxf>
    <dxf>
      <font>
        <color theme="3" tint="0.7999799847602844"/>
      </font>
    </dxf>
    <dxf>
      <font>
        <color theme="0"/>
      </font>
    </dxf>
    <dxf>
      <font>
        <color theme="8" tint="0.7999799847602844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0"/>
      </font>
    </dxf>
    <dxf>
      <font>
        <color theme="0"/>
      </font>
    </dxf>
    <dxf>
      <font>
        <color theme="8" tint="0.7999799847602844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8" tint="0.5999600291252136"/>
      </font>
    </dxf>
    <dxf>
      <font>
        <color theme="8" tint="0.7999799847602844"/>
      </font>
    </dxf>
    <dxf>
      <font>
        <color theme="4" tint="0.7999799847602844"/>
      </font>
    </dxf>
    <dxf>
      <font>
        <color theme="3" tint="0.7999799847602844"/>
      </font>
    </dxf>
    <dxf>
      <font>
        <color theme="0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0"/>
      </font>
    </dxf>
    <dxf>
      <font>
        <color theme="0"/>
      </font>
    </dxf>
    <dxf>
      <font>
        <color theme="8" tint="0.7999799847602844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8" tint="0.5999600291252136"/>
      </font>
    </dxf>
    <dxf>
      <font>
        <color theme="8" tint="0.7999799847602844"/>
      </font>
    </dxf>
    <dxf>
      <font>
        <color theme="4" tint="0.7999799847602844"/>
      </font>
    </dxf>
    <dxf>
      <font>
        <color theme="3" tint="0.7999799847602844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0"/>
      </font>
    </dxf>
    <dxf>
      <font>
        <color theme="0"/>
      </font>
    </dxf>
    <dxf>
      <font>
        <color theme="8" tint="0.7999799847602844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8" tint="0.5999600291252136"/>
      </font>
    </dxf>
    <dxf>
      <font>
        <color theme="4" tint="0.7999799847602844"/>
      </font>
    </dxf>
    <dxf>
      <font>
        <color theme="3" tint="0.79997998476028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9</xdr:row>
      <xdr:rowOff>95250</xdr:rowOff>
    </xdr:from>
    <xdr:to>
      <xdr:col>1</xdr:col>
      <xdr:colOff>1524000</xdr:colOff>
      <xdr:row>9</xdr:row>
      <xdr:rowOff>95250</xdr:rowOff>
    </xdr:to>
    <xdr:sp>
      <xdr:nvSpPr>
        <xdr:cNvPr id="1" name="Straight Arrow Connector 1"/>
        <xdr:cNvSpPr>
          <a:spLocks/>
        </xdr:cNvSpPr>
      </xdr:nvSpPr>
      <xdr:spPr>
        <a:xfrm>
          <a:off x="1533525" y="1962150"/>
          <a:ext cx="2381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1257300</xdr:colOff>
      <xdr:row>10</xdr:row>
      <xdr:rowOff>123825</xdr:rowOff>
    </xdr:from>
    <xdr:to>
      <xdr:col>1</xdr:col>
      <xdr:colOff>1504950</xdr:colOff>
      <xdr:row>10</xdr:row>
      <xdr:rowOff>123825</xdr:rowOff>
    </xdr:to>
    <xdr:sp>
      <xdr:nvSpPr>
        <xdr:cNvPr id="2" name="Straight Arrow Connector 2"/>
        <xdr:cNvSpPr>
          <a:spLocks/>
        </xdr:cNvSpPr>
      </xdr:nvSpPr>
      <xdr:spPr>
        <a:xfrm flipH="1">
          <a:off x="1504950" y="2200275"/>
          <a:ext cx="247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666750</xdr:colOff>
      <xdr:row>0</xdr:row>
      <xdr:rowOff>66675</xdr:rowOff>
    </xdr:from>
    <xdr:to>
      <xdr:col>19</xdr:col>
      <xdr:colOff>0</xdr:colOff>
      <xdr:row>5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66675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9</xdr:row>
      <xdr:rowOff>95250</xdr:rowOff>
    </xdr:from>
    <xdr:to>
      <xdr:col>1</xdr:col>
      <xdr:colOff>1524000</xdr:colOff>
      <xdr:row>9</xdr:row>
      <xdr:rowOff>95250</xdr:rowOff>
    </xdr:to>
    <xdr:sp>
      <xdr:nvSpPr>
        <xdr:cNvPr id="1" name="Straight Arrow Connector 1"/>
        <xdr:cNvSpPr>
          <a:spLocks/>
        </xdr:cNvSpPr>
      </xdr:nvSpPr>
      <xdr:spPr>
        <a:xfrm>
          <a:off x="1533525" y="1962150"/>
          <a:ext cx="2381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1257300</xdr:colOff>
      <xdr:row>10</xdr:row>
      <xdr:rowOff>123825</xdr:rowOff>
    </xdr:from>
    <xdr:to>
      <xdr:col>1</xdr:col>
      <xdr:colOff>1504950</xdr:colOff>
      <xdr:row>10</xdr:row>
      <xdr:rowOff>123825</xdr:rowOff>
    </xdr:to>
    <xdr:sp>
      <xdr:nvSpPr>
        <xdr:cNvPr id="2" name="Straight Arrow Connector 2"/>
        <xdr:cNvSpPr>
          <a:spLocks/>
        </xdr:cNvSpPr>
      </xdr:nvSpPr>
      <xdr:spPr>
        <a:xfrm flipH="1">
          <a:off x="1504950" y="2200275"/>
          <a:ext cx="247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666750</xdr:colOff>
      <xdr:row>0</xdr:row>
      <xdr:rowOff>66675</xdr:rowOff>
    </xdr:from>
    <xdr:to>
      <xdr:col>19</xdr:col>
      <xdr:colOff>0</xdr:colOff>
      <xdr:row>5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66675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AP49"/>
  <sheetViews>
    <sheetView zoomScale="70" zoomScaleNormal="70" zoomScalePageLayoutView="0" workbookViewId="0" topLeftCell="A1">
      <selection activeCell="U13" sqref="U13"/>
    </sheetView>
  </sheetViews>
  <sheetFormatPr defaultColWidth="9.140625" defaultRowHeight="12.75"/>
  <cols>
    <col min="1" max="1" width="3.7109375" style="1" customWidth="1"/>
    <col min="2" max="2" width="25.57421875" style="1" customWidth="1"/>
    <col min="3" max="3" width="11.28125" style="1" customWidth="1"/>
    <col min="4" max="4" width="1.7109375" style="1" bestFit="1" customWidth="1"/>
    <col min="5" max="5" width="7.7109375" style="1" customWidth="1"/>
    <col min="6" max="6" width="2.28125" style="1" bestFit="1" customWidth="1"/>
    <col min="7" max="7" width="10.7109375" style="1" customWidth="1"/>
    <col min="8" max="8" width="8.8515625" style="1" customWidth="1"/>
    <col min="9" max="9" width="13.421875" style="1" customWidth="1"/>
    <col min="10" max="10" width="2.28125" style="1" customWidth="1"/>
    <col min="11" max="11" width="11.28125" style="1" customWidth="1"/>
    <col min="12" max="12" width="2.28125" style="1" bestFit="1" customWidth="1"/>
    <col min="13" max="13" width="11.28125" style="1" customWidth="1"/>
    <col min="14" max="14" width="8.8515625" style="1" customWidth="1"/>
    <col min="15" max="15" width="10.140625" style="1" customWidth="1"/>
    <col min="16" max="16" width="12.00390625" style="1" customWidth="1"/>
    <col min="17" max="17" width="8.8515625" style="1" customWidth="1"/>
    <col min="18" max="18" width="17.7109375" style="1" customWidth="1"/>
    <col min="19" max="19" width="1.57421875" style="1" customWidth="1"/>
    <col min="20" max="20" width="9.28125" style="1" customWidth="1"/>
    <col min="21" max="21" width="7.7109375" style="1" bestFit="1" customWidth="1"/>
    <col min="22" max="22" width="9.7109375" style="1" bestFit="1" customWidth="1"/>
    <col min="23" max="23" width="8.421875" style="1" customWidth="1"/>
    <col min="24" max="24" width="8.8515625" style="1" customWidth="1"/>
    <col min="25" max="25" width="2.140625" style="1" customWidth="1"/>
    <col min="26" max="26" width="13.28125" style="1" customWidth="1"/>
    <col min="27" max="27" width="6.140625" style="1" customWidth="1"/>
    <col min="28" max="28" width="11.00390625" style="1" customWidth="1"/>
    <col min="29" max="29" width="10.28125" style="1" bestFit="1" customWidth="1"/>
    <col min="30" max="30" width="1.8515625" style="1" customWidth="1"/>
    <col min="31" max="31" width="15.28125" style="1" customWidth="1"/>
    <col min="32" max="32" width="10.00390625" style="1" bestFit="1" customWidth="1"/>
    <col min="33" max="33" width="24.140625" style="1" customWidth="1"/>
    <col min="34" max="16384" width="8.8515625" style="1" customWidth="1"/>
  </cols>
  <sheetData>
    <row r="1" spans="1:33" ht="6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90"/>
      <c r="AE1" s="190"/>
      <c r="AF1" s="189"/>
      <c r="AG1" s="190"/>
    </row>
    <row r="2" spans="1:42" ht="18" customHeight="1">
      <c r="A2" s="189"/>
      <c r="B2" s="189"/>
      <c r="C2" s="92" t="s">
        <v>33</v>
      </c>
      <c r="D2" s="93"/>
      <c r="E2" s="94" t="s">
        <v>31</v>
      </c>
      <c r="F2" s="189"/>
      <c r="G2" s="189"/>
      <c r="H2" s="66" t="s">
        <v>34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72" t="s">
        <v>69</v>
      </c>
      <c r="U2" s="73"/>
      <c r="V2" s="73"/>
      <c r="W2" s="73"/>
      <c r="X2" s="73"/>
      <c r="Y2" s="73"/>
      <c r="Z2" s="73"/>
      <c r="AA2" s="73"/>
      <c r="AB2" s="73"/>
      <c r="AC2" s="73"/>
      <c r="AD2" s="74"/>
      <c r="AE2" s="75"/>
      <c r="AF2" s="189"/>
      <c r="AG2" s="189"/>
      <c r="AH2" s="27"/>
      <c r="AI2" s="27"/>
      <c r="AJ2" s="27"/>
      <c r="AK2" s="27"/>
      <c r="AL2" s="27"/>
      <c r="AM2" s="27"/>
      <c r="AN2" s="27"/>
      <c r="AO2" s="27"/>
      <c r="AP2" s="27"/>
    </row>
    <row r="3" spans="1:42" ht="15" customHeight="1">
      <c r="A3" s="189"/>
      <c r="B3" s="189"/>
      <c r="C3" s="95" t="s">
        <v>52</v>
      </c>
      <c r="D3" s="96"/>
      <c r="E3" s="97" t="s">
        <v>53</v>
      </c>
      <c r="F3" s="189"/>
      <c r="G3" s="189"/>
      <c r="H3" s="66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76" t="s">
        <v>70</v>
      </c>
      <c r="U3" s="77"/>
      <c r="V3" s="77"/>
      <c r="W3" s="77"/>
      <c r="X3" s="77"/>
      <c r="Y3" s="77"/>
      <c r="Z3" s="78" t="s">
        <v>74</v>
      </c>
      <c r="AA3" s="77"/>
      <c r="AB3" s="77"/>
      <c r="AC3" s="77"/>
      <c r="AD3" s="79"/>
      <c r="AE3" s="80"/>
      <c r="AF3" s="189"/>
      <c r="AG3" s="189"/>
      <c r="AH3" s="27"/>
      <c r="AI3" s="27"/>
      <c r="AJ3" s="27"/>
      <c r="AK3" s="27"/>
      <c r="AL3" s="27"/>
      <c r="AM3" s="27"/>
      <c r="AN3" s="27"/>
      <c r="AO3" s="27"/>
      <c r="AP3" s="27"/>
    </row>
    <row r="4" spans="1:42" ht="15" customHeight="1">
      <c r="A4" s="189"/>
      <c r="B4" s="189"/>
      <c r="C4" s="28">
        <v>870</v>
      </c>
      <c r="D4" s="191"/>
      <c r="E4" s="32">
        <f>IF(C4=0,0,1000/C4)</f>
        <v>1.1494252873563218</v>
      </c>
      <c r="F4" s="189"/>
      <c r="G4" s="189"/>
      <c r="H4" s="66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72" t="s">
        <v>71</v>
      </c>
      <c r="U4" s="73"/>
      <c r="V4" s="73"/>
      <c r="W4" s="73"/>
      <c r="X4" s="73"/>
      <c r="Y4" s="73"/>
      <c r="Z4" s="73"/>
      <c r="AA4" s="73"/>
      <c r="AB4" s="73"/>
      <c r="AC4" s="73"/>
      <c r="AD4" s="74"/>
      <c r="AE4" s="75"/>
      <c r="AF4" s="189"/>
      <c r="AG4" s="189"/>
      <c r="AH4" s="27"/>
      <c r="AI4" s="27"/>
      <c r="AJ4" s="27"/>
      <c r="AK4" s="27"/>
      <c r="AL4" s="27"/>
      <c r="AM4" s="27"/>
      <c r="AN4" s="27"/>
      <c r="AO4" s="27"/>
      <c r="AP4" s="27"/>
    </row>
    <row r="5" spans="1:42" ht="14.2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81" t="s">
        <v>72</v>
      </c>
      <c r="U5" s="82"/>
      <c r="V5" s="82"/>
      <c r="W5" s="82"/>
      <c r="X5" s="82"/>
      <c r="Y5" s="82"/>
      <c r="Z5" s="82"/>
      <c r="AA5" s="82"/>
      <c r="AB5" s="82"/>
      <c r="AC5" s="82"/>
      <c r="AD5" s="83"/>
      <c r="AE5" s="84"/>
      <c r="AF5" s="189"/>
      <c r="AG5" s="189"/>
      <c r="AH5" s="27"/>
      <c r="AI5" s="27"/>
      <c r="AJ5" s="27"/>
      <c r="AK5" s="27"/>
      <c r="AL5" s="27"/>
      <c r="AM5" s="27"/>
      <c r="AN5" s="27"/>
      <c r="AO5" s="27"/>
      <c r="AP5" s="27"/>
    </row>
    <row r="6" spans="1:42" ht="15.75">
      <c r="A6" s="189"/>
      <c r="B6" s="151"/>
      <c r="C6" s="90" t="s">
        <v>30</v>
      </c>
      <c r="D6" s="108"/>
      <c r="E6" s="108"/>
      <c r="F6" s="94"/>
      <c r="G6" s="151"/>
      <c r="H6" s="151"/>
      <c r="I6" s="192"/>
      <c r="J6" s="193"/>
      <c r="K6" s="152"/>
      <c r="L6" s="152"/>
      <c r="M6" s="59" t="s">
        <v>35</v>
      </c>
      <c r="N6" s="59"/>
      <c r="O6" s="60"/>
      <c r="P6" s="61" t="s">
        <v>36</v>
      </c>
      <c r="Q6" s="62"/>
      <c r="R6" s="189"/>
      <c r="S6" s="189"/>
      <c r="T6" s="85" t="s">
        <v>73</v>
      </c>
      <c r="U6" s="86"/>
      <c r="V6" s="82"/>
      <c r="W6" s="82"/>
      <c r="X6" s="82"/>
      <c r="Y6" s="82"/>
      <c r="Z6" s="82"/>
      <c r="AA6" s="82"/>
      <c r="AB6" s="82"/>
      <c r="AC6" s="82"/>
      <c r="AD6" s="83"/>
      <c r="AE6" s="84"/>
      <c r="AF6" s="189"/>
      <c r="AG6" s="189"/>
      <c r="AH6" s="27"/>
      <c r="AI6" s="27"/>
      <c r="AJ6" s="27"/>
      <c r="AK6" s="27"/>
      <c r="AL6" s="27"/>
      <c r="AM6" s="27"/>
      <c r="AN6" s="27"/>
      <c r="AO6" s="27"/>
      <c r="AP6" s="27"/>
    </row>
    <row r="7" spans="1:42" ht="15.75">
      <c r="A7" s="189"/>
      <c r="B7" s="168" t="s">
        <v>0</v>
      </c>
      <c r="C7" s="170" t="s">
        <v>32</v>
      </c>
      <c r="D7" s="149"/>
      <c r="E7" s="172" t="s">
        <v>31</v>
      </c>
      <c r="F7" s="111"/>
      <c r="G7" s="174" t="s">
        <v>27</v>
      </c>
      <c r="H7" s="176" t="s">
        <v>14</v>
      </c>
      <c r="I7" s="34" t="s">
        <v>37</v>
      </c>
      <c r="J7" s="35"/>
      <c r="K7" s="156" t="s">
        <v>13</v>
      </c>
      <c r="L7" s="122"/>
      <c r="M7" s="122" t="s">
        <v>39</v>
      </c>
      <c r="N7" s="156" t="s">
        <v>1</v>
      </c>
      <c r="O7" s="158" t="s">
        <v>2</v>
      </c>
      <c r="P7" s="160" t="s">
        <v>2</v>
      </c>
      <c r="Q7" s="162" t="s">
        <v>3</v>
      </c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27"/>
      <c r="AI7" s="27"/>
      <c r="AJ7" s="27"/>
      <c r="AK7" s="27"/>
      <c r="AL7" s="27"/>
      <c r="AM7" s="27"/>
      <c r="AN7" s="27"/>
      <c r="AO7" s="27"/>
      <c r="AP7" s="27"/>
    </row>
    <row r="8" spans="1:42" ht="15.75">
      <c r="A8" s="189"/>
      <c r="B8" s="169"/>
      <c r="C8" s="171"/>
      <c r="D8" s="150"/>
      <c r="E8" s="173"/>
      <c r="F8" s="112"/>
      <c r="G8" s="175"/>
      <c r="H8" s="177"/>
      <c r="I8" s="36" t="s">
        <v>38</v>
      </c>
      <c r="J8" s="39"/>
      <c r="K8" s="178"/>
      <c r="L8" s="124"/>
      <c r="M8" s="123" t="s">
        <v>40</v>
      </c>
      <c r="N8" s="157"/>
      <c r="O8" s="159"/>
      <c r="P8" s="161"/>
      <c r="Q8" s="163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27"/>
      <c r="AI8" s="27"/>
      <c r="AJ8" s="27"/>
      <c r="AK8" s="27"/>
      <c r="AL8" s="27"/>
      <c r="AM8" s="27"/>
      <c r="AN8" s="27"/>
      <c r="AO8" s="27"/>
      <c r="AP8" s="27"/>
    </row>
    <row r="9" spans="1:42" ht="31.5">
      <c r="A9" s="189"/>
      <c r="B9" s="37"/>
      <c r="C9" s="98"/>
      <c r="D9" s="114"/>
      <c r="E9" s="115"/>
      <c r="F9" s="116"/>
      <c r="G9" s="103" t="s">
        <v>41</v>
      </c>
      <c r="H9" s="33" t="s">
        <v>41</v>
      </c>
      <c r="I9" s="38" t="s">
        <v>29</v>
      </c>
      <c r="J9" s="127"/>
      <c r="K9" s="59" t="s">
        <v>28</v>
      </c>
      <c r="L9" s="128"/>
      <c r="M9" s="124" t="s">
        <v>41</v>
      </c>
      <c r="N9" s="153"/>
      <c r="O9" s="40" t="s">
        <v>28</v>
      </c>
      <c r="P9" s="41" t="s">
        <v>41</v>
      </c>
      <c r="Q9" s="42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27"/>
      <c r="AI9" s="27"/>
      <c r="AJ9" s="27"/>
      <c r="AK9" s="27"/>
      <c r="AL9" s="27"/>
      <c r="AM9" s="27"/>
      <c r="AN9" s="27"/>
      <c r="AO9" s="27"/>
      <c r="AP9" s="27"/>
    </row>
    <row r="10" spans="1:38" ht="16.5" customHeight="1">
      <c r="A10" s="189"/>
      <c r="B10" s="43" t="s">
        <v>55</v>
      </c>
      <c r="C10" s="99" t="s">
        <v>67</v>
      </c>
      <c r="D10" s="117"/>
      <c r="E10" s="118" t="s">
        <v>51</v>
      </c>
      <c r="F10" s="119"/>
      <c r="G10" s="104" t="s">
        <v>61</v>
      </c>
      <c r="H10" s="44" t="s">
        <v>58</v>
      </c>
      <c r="I10" s="45" t="s">
        <v>62</v>
      </c>
      <c r="J10" s="46"/>
      <c r="K10" s="129" t="s">
        <v>51</v>
      </c>
      <c r="L10" s="125"/>
      <c r="M10" s="125" t="s">
        <v>8</v>
      </c>
      <c r="N10" s="47" t="s">
        <v>42</v>
      </c>
      <c r="O10" s="48" t="s">
        <v>51</v>
      </c>
      <c r="P10" s="49" t="s">
        <v>11</v>
      </c>
      <c r="Q10" s="50" t="s">
        <v>43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27"/>
      <c r="AI10" s="27"/>
      <c r="AJ10" s="27"/>
      <c r="AK10" s="27"/>
      <c r="AL10" s="27"/>
    </row>
    <row r="11" spans="1:42" ht="39" customHeight="1">
      <c r="A11" s="189"/>
      <c r="B11" s="51" t="s">
        <v>56</v>
      </c>
      <c r="C11" s="100" t="s">
        <v>57</v>
      </c>
      <c r="D11" s="120"/>
      <c r="E11" s="91"/>
      <c r="F11" s="121"/>
      <c r="G11" s="105" t="s">
        <v>59</v>
      </c>
      <c r="H11" s="52" t="s">
        <v>67</v>
      </c>
      <c r="I11" s="179" t="s">
        <v>78</v>
      </c>
      <c r="J11" s="53"/>
      <c r="K11" s="54" t="s">
        <v>54</v>
      </c>
      <c r="L11" s="130"/>
      <c r="M11" s="126" t="s">
        <v>51</v>
      </c>
      <c r="N11" s="55"/>
      <c r="O11" s="56" t="s">
        <v>50</v>
      </c>
      <c r="P11" s="57" t="s">
        <v>51</v>
      </c>
      <c r="Q11" s="58"/>
      <c r="R11" s="189"/>
      <c r="S11" s="189"/>
      <c r="T11" s="14" t="s">
        <v>21</v>
      </c>
      <c r="U11" s="164" t="s">
        <v>19</v>
      </c>
      <c r="V11" s="165"/>
      <c r="W11" s="166" t="s">
        <v>20</v>
      </c>
      <c r="X11" s="167"/>
      <c r="Y11" s="189"/>
      <c r="Z11" s="71" t="s">
        <v>63</v>
      </c>
      <c r="AA11" s="6"/>
      <c r="AB11" s="7"/>
      <c r="AC11" s="87"/>
      <c r="AD11" s="189"/>
      <c r="AE11" s="9" t="s">
        <v>19</v>
      </c>
      <c r="AF11" s="10"/>
      <c r="AG11" s="11"/>
      <c r="AH11" s="189"/>
      <c r="AI11" s="27"/>
      <c r="AJ11" s="27"/>
      <c r="AK11" s="27"/>
      <c r="AL11" s="27"/>
      <c r="AM11" s="27"/>
      <c r="AN11" s="27"/>
      <c r="AO11" s="27"/>
      <c r="AP11" s="27"/>
    </row>
    <row r="12" spans="1:42" ht="33">
      <c r="A12" s="189"/>
      <c r="B12" s="194" t="s">
        <v>68</v>
      </c>
      <c r="C12" s="101" t="s">
        <v>44</v>
      </c>
      <c r="D12" s="101"/>
      <c r="E12" s="109" t="s">
        <v>45</v>
      </c>
      <c r="F12" s="113"/>
      <c r="G12" s="106" t="s">
        <v>4</v>
      </c>
      <c r="H12" s="63" t="s">
        <v>5</v>
      </c>
      <c r="I12" s="148" t="s">
        <v>6</v>
      </c>
      <c r="J12" s="143"/>
      <c r="K12" s="153" t="s">
        <v>7</v>
      </c>
      <c r="L12" s="124"/>
      <c r="M12" s="123" t="s">
        <v>9</v>
      </c>
      <c r="N12" s="64"/>
      <c r="O12" s="154" t="s">
        <v>10</v>
      </c>
      <c r="P12" s="155" t="s">
        <v>12</v>
      </c>
      <c r="Q12" s="65"/>
      <c r="R12" s="189"/>
      <c r="S12" s="189"/>
      <c r="T12" s="197" t="s">
        <v>22</v>
      </c>
      <c r="U12" s="15" t="s">
        <v>15</v>
      </c>
      <c r="V12" s="16" t="s">
        <v>16</v>
      </c>
      <c r="W12" s="17" t="s">
        <v>17</v>
      </c>
      <c r="X12" s="18" t="s">
        <v>18</v>
      </c>
      <c r="Y12" s="189"/>
      <c r="Z12" s="147" t="s">
        <v>64</v>
      </c>
      <c r="AA12" s="147" t="s">
        <v>23</v>
      </c>
      <c r="AB12" s="8" t="s">
        <v>26</v>
      </c>
      <c r="AC12" s="8" t="s">
        <v>25</v>
      </c>
      <c r="AD12" s="189"/>
      <c r="AE12" s="12" t="s">
        <v>66</v>
      </c>
      <c r="AF12" s="8" t="s">
        <v>65</v>
      </c>
      <c r="AG12" s="13" t="s">
        <v>24</v>
      </c>
      <c r="AH12" s="189"/>
      <c r="AI12" s="27"/>
      <c r="AJ12" s="27"/>
      <c r="AK12" s="27"/>
      <c r="AL12" s="27"/>
      <c r="AM12" s="27"/>
      <c r="AN12" s="27"/>
      <c r="AO12" s="27"/>
      <c r="AP12" s="27"/>
    </row>
    <row r="13" spans="1:42" ht="24">
      <c r="A13" s="27"/>
      <c r="B13" s="182" t="s">
        <v>80</v>
      </c>
      <c r="C13" s="102">
        <v>0</v>
      </c>
      <c r="D13" s="131" t="s">
        <v>47</v>
      </c>
      <c r="E13" s="132">
        <v>0</v>
      </c>
      <c r="F13" s="133" t="s">
        <v>48</v>
      </c>
      <c r="G13" s="107">
        <f>IF(C13&gt;0,C13/E13,H13/10)</f>
        <v>14</v>
      </c>
      <c r="H13" s="29">
        <v>140</v>
      </c>
      <c r="I13" s="30">
        <v>0.3</v>
      </c>
      <c r="J13" s="144" t="s">
        <v>49</v>
      </c>
      <c r="K13" s="132">
        <v>10</v>
      </c>
      <c r="L13" s="133" t="s">
        <v>48</v>
      </c>
      <c r="M13" s="142">
        <f>I13*K13</f>
        <v>3</v>
      </c>
      <c r="N13" s="67">
        <f>IF(M13=0,0,G13/M13)</f>
        <v>4.666666666666667</v>
      </c>
      <c r="O13" s="31">
        <v>0.1</v>
      </c>
      <c r="P13" s="68">
        <f>I13*O13</f>
        <v>0.03</v>
      </c>
      <c r="Q13" s="69">
        <f>IF(P13=0,0,G13/P13/100)</f>
        <v>4.666666666666667</v>
      </c>
      <c r="R13" s="70" t="str">
        <f>B13</f>
        <v>Pit silage</v>
      </c>
      <c r="S13" s="70"/>
      <c r="T13" s="25">
        <v>5</v>
      </c>
      <c r="U13" s="195">
        <f>H13/10*T13/100</f>
        <v>0.7</v>
      </c>
      <c r="V13" s="196">
        <f>U13*31</f>
        <v>21.7</v>
      </c>
      <c r="W13" s="2">
        <f>T13*M13</f>
        <v>15</v>
      </c>
      <c r="X13" s="3">
        <f>T13*(P13)*1000</f>
        <v>150</v>
      </c>
      <c r="Y13" s="70"/>
      <c r="Z13" s="26">
        <v>0</v>
      </c>
      <c r="AA13" s="184">
        <v>0</v>
      </c>
      <c r="AB13" s="185">
        <f>AA13*Z13</f>
        <v>0</v>
      </c>
      <c r="AC13" s="186">
        <f>IF(Z13=0,0,U13/Z13)</f>
        <v>0</v>
      </c>
      <c r="AD13" s="189"/>
      <c r="AE13" s="187">
        <f>AA13*U13</f>
        <v>0</v>
      </c>
      <c r="AF13" s="184">
        <v>0</v>
      </c>
      <c r="AG13" s="188">
        <f>IF(AF13=0,0,"$"&amp;ROUND(AF13*AE13,0)&amp;" for "&amp;AA13&amp;" days")</f>
        <v>0</v>
      </c>
      <c r="AH13" s="70" t="str">
        <f>R13</f>
        <v>Pit silage</v>
      </c>
      <c r="AI13" s="27"/>
      <c r="AJ13" s="27"/>
      <c r="AK13" s="27"/>
      <c r="AL13" s="27"/>
      <c r="AM13" s="27"/>
      <c r="AN13" s="27"/>
      <c r="AO13" s="27"/>
      <c r="AP13" s="27"/>
    </row>
    <row r="14" spans="1:42" ht="24">
      <c r="A14" s="27"/>
      <c r="B14" s="182" t="s">
        <v>79</v>
      </c>
      <c r="C14" s="102">
        <v>0</v>
      </c>
      <c r="D14" s="139" t="s">
        <v>47</v>
      </c>
      <c r="E14" s="140">
        <v>0</v>
      </c>
      <c r="F14" s="141" t="s">
        <v>48</v>
      </c>
      <c r="G14" s="107">
        <f>IF(C14&gt;0,C14/E14,H14/10)</f>
        <v>45</v>
      </c>
      <c r="H14" s="29">
        <v>450</v>
      </c>
      <c r="I14" s="30">
        <v>0.9</v>
      </c>
      <c r="J14" s="146" t="s">
        <v>49</v>
      </c>
      <c r="K14" s="140">
        <v>11</v>
      </c>
      <c r="L14" s="141" t="s">
        <v>48</v>
      </c>
      <c r="M14" s="142">
        <f>I14*K14</f>
        <v>9.9</v>
      </c>
      <c r="N14" s="67">
        <f>IF(M14=0,0,G14/M14)</f>
        <v>4.545454545454545</v>
      </c>
      <c r="O14" s="31">
        <v>0.12</v>
      </c>
      <c r="P14" s="68">
        <f>I14*O14</f>
        <v>0.108</v>
      </c>
      <c r="Q14" s="69">
        <f>IF(P14=0,0,G14/P14/100)</f>
        <v>4.166666666666667</v>
      </c>
      <c r="R14" s="70" t="str">
        <f>B14</f>
        <v>Grain ration</v>
      </c>
      <c r="S14" s="70"/>
      <c r="T14" s="25">
        <v>1.39</v>
      </c>
      <c r="U14" s="195">
        <f>H14/10*T14/100</f>
        <v>0.6255</v>
      </c>
      <c r="V14" s="196">
        <f>U14*31</f>
        <v>19.3905</v>
      </c>
      <c r="W14" s="2">
        <f>T14*M14</f>
        <v>13.761</v>
      </c>
      <c r="X14" s="3">
        <f>T14*(P14)*1000</f>
        <v>150.11999999999998</v>
      </c>
      <c r="Y14" s="70"/>
      <c r="Z14" s="4">
        <v>0</v>
      </c>
      <c r="AA14" s="180">
        <v>0</v>
      </c>
      <c r="AB14" s="19">
        <f>AA14*Z14</f>
        <v>0</v>
      </c>
      <c r="AC14" s="21">
        <f>IF(Z14=0,0,U14/Z14)</f>
        <v>0</v>
      </c>
      <c r="AD14" s="189"/>
      <c r="AE14" s="23">
        <f>AA14*U14</f>
        <v>0</v>
      </c>
      <c r="AF14" s="180">
        <v>0</v>
      </c>
      <c r="AG14" s="88">
        <f>IF(AF14=0,0,"$"&amp;ROUND(AF14*AE14,0)&amp;" for "&amp;AA14&amp;" days")</f>
        <v>0</v>
      </c>
      <c r="AH14" s="70" t="str">
        <f>R14</f>
        <v>Grain ration</v>
      </c>
      <c r="AI14" s="27"/>
      <c r="AJ14" s="27"/>
      <c r="AK14" s="27"/>
      <c r="AL14" s="27"/>
      <c r="AM14" s="27"/>
      <c r="AN14" s="27"/>
      <c r="AO14" s="27"/>
      <c r="AP14" s="27"/>
    </row>
    <row r="15" spans="1:42" ht="24">
      <c r="A15" s="27"/>
      <c r="B15" s="182" t="s">
        <v>76</v>
      </c>
      <c r="C15" s="102">
        <v>0</v>
      </c>
      <c r="D15" s="134" t="s">
        <v>47</v>
      </c>
      <c r="E15" s="110">
        <v>0</v>
      </c>
      <c r="F15" s="135" t="s">
        <v>48</v>
      </c>
      <c r="G15" s="107">
        <f>IF(C15&gt;0,C15/E15,H15/10)</f>
        <v>25</v>
      </c>
      <c r="H15" s="29">
        <v>250</v>
      </c>
      <c r="I15" s="30">
        <v>0.88</v>
      </c>
      <c r="J15" s="145" t="s">
        <v>49</v>
      </c>
      <c r="K15" s="110">
        <v>8</v>
      </c>
      <c r="L15" s="135" t="s">
        <v>48</v>
      </c>
      <c r="M15" s="142">
        <f>I15*K15</f>
        <v>7.04</v>
      </c>
      <c r="N15" s="67">
        <f>IF(M15=0,0,G15/M15)</f>
        <v>3.5511363636363638</v>
      </c>
      <c r="O15" s="31">
        <v>0.08</v>
      </c>
      <c r="P15" s="68">
        <f>I15*O15</f>
        <v>0.0704</v>
      </c>
      <c r="Q15" s="69">
        <f>IF(P15=0,0,G15/P15/100)</f>
        <v>3.5511363636363633</v>
      </c>
      <c r="R15" s="70" t="str">
        <f>B15</f>
        <v>Hay</v>
      </c>
      <c r="S15" s="70"/>
      <c r="T15" s="25">
        <v>2.13</v>
      </c>
      <c r="U15" s="195">
        <f>H15/10*T15/100</f>
        <v>0.5325</v>
      </c>
      <c r="V15" s="196">
        <f>U15*31</f>
        <v>16.5075</v>
      </c>
      <c r="W15" s="2">
        <f>T15*M15</f>
        <v>14.995199999999999</v>
      </c>
      <c r="X15" s="3">
        <f>T15*(P15)*1000</f>
        <v>149.952</v>
      </c>
      <c r="Y15" s="70"/>
      <c r="Z15" s="4">
        <v>0</v>
      </c>
      <c r="AA15" s="180">
        <v>0</v>
      </c>
      <c r="AB15" s="19">
        <f>AA15*Z15</f>
        <v>0</v>
      </c>
      <c r="AC15" s="21">
        <f>IF(Z15=0,0,U15/Z15)</f>
        <v>0</v>
      </c>
      <c r="AD15" s="189"/>
      <c r="AE15" s="23">
        <f>AA15*U15</f>
        <v>0</v>
      </c>
      <c r="AF15" s="180">
        <v>0</v>
      </c>
      <c r="AG15" s="88">
        <f>IF(AF15=0,0,"$"&amp;ROUND(AF15*AE15,0)&amp;" for "&amp;AA15&amp;" days")</f>
        <v>0</v>
      </c>
      <c r="AH15" s="70" t="str">
        <f>R15</f>
        <v>Hay</v>
      </c>
      <c r="AI15" s="27"/>
      <c r="AJ15" s="27"/>
      <c r="AK15" s="27"/>
      <c r="AL15" s="27"/>
      <c r="AM15" s="27"/>
      <c r="AN15" s="27"/>
      <c r="AO15" s="27"/>
      <c r="AP15" s="27"/>
    </row>
    <row r="16" spans="1:42" ht="15">
      <c r="A16" s="27"/>
      <c r="B16" s="182" t="s">
        <v>60</v>
      </c>
      <c r="C16" s="102">
        <v>0</v>
      </c>
      <c r="D16" s="139" t="s">
        <v>47</v>
      </c>
      <c r="E16" s="140">
        <v>0</v>
      </c>
      <c r="F16" s="141" t="s">
        <v>48</v>
      </c>
      <c r="G16" s="107">
        <f>IF(C16&gt;0,C16/E16,H16/10)</f>
        <v>30</v>
      </c>
      <c r="H16" s="29">
        <v>300</v>
      </c>
      <c r="I16" s="30">
        <v>0.9</v>
      </c>
      <c r="J16" s="146" t="s">
        <v>49</v>
      </c>
      <c r="K16" s="140">
        <v>12</v>
      </c>
      <c r="L16" s="141" t="s">
        <v>48</v>
      </c>
      <c r="M16" s="142">
        <f>I16*K16</f>
        <v>10.8</v>
      </c>
      <c r="N16" s="67">
        <f>IF(M16=0,0,G16/M16)</f>
        <v>2.7777777777777777</v>
      </c>
      <c r="O16" s="31">
        <v>0.11</v>
      </c>
      <c r="P16" s="68">
        <f>I16*O16</f>
        <v>0.099</v>
      </c>
      <c r="Q16" s="69">
        <f>IF(P16=0,0,G16/P16/100)</f>
        <v>3.03030303030303</v>
      </c>
      <c r="R16" s="70" t="str">
        <f>B16</f>
        <v>Grain</v>
      </c>
      <c r="S16" s="70"/>
      <c r="T16" s="25">
        <v>1.52</v>
      </c>
      <c r="U16" s="195">
        <f>H16/10*T16/100</f>
        <v>0.456</v>
      </c>
      <c r="V16" s="196">
        <f>U16*31</f>
        <v>14.136000000000001</v>
      </c>
      <c r="W16" s="2">
        <f>T16*M16</f>
        <v>16.416</v>
      </c>
      <c r="X16" s="3">
        <f>T16*(P16)*1000</f>
        <v>150.48</v>
      </c>
      <c r="Y16" s="70"/>
      <c r="Z16" s="4">
        <v>0</v>
      </c>
      <c r="AA16" s="180">
        <v>0</v>
      </c>
      <c r="AB16" s="19">
        <f>AA16*Z16</f>
        <v>0</v>
      </c>
      <c r="AC16" s="21">
        <f>IF(Z16=0,0,U16/Z16)</f>
        <v>0</v>
      </c>
      <c r="AD16" s="189"/>
      <c r="AE16" s="23">
        <f>AA16*U16</f>
        <v>0</v>
      </c>
      <c r="AF16" s="180">
        <v>0</v>
      </c>
      <c r="AG16" s="88">
        <f>IF(AF16=0,0,"$"&amp;ROUND(AF16*AE16,0)&amp;" for "&amp;AA16&amp;" days")</f>
        <v>0</v>
      </c>
      <c r="AH16" s="70" t="str">
        <f>R16</f>
        <v>Grain</v>
      </c>
      <c r="AI16" s="27"/>
      <c r="AJ16" s="27"/>
      <c r="AK16" s="27"/>
      <c r="AL16" s="27"/>
      <c r="AM16" s="27"/>
      <c r="AN16" s="27"/>
      <c r="AO16" s="27"/>
      <c r="AP16" s="27"/>
    </row>
    <row r="17" spans="1:42" ht="15">
      <c r="A17" s="27"/>
      <c r="B17" s="182" t="s">
        <v>81</v>
      </c>
      <c r="C17" s="102">
        <v>70</v>
      </c>
      <c r="D17" s="134" t="s">
        <v>47</v>
      </c>
      <c r="E17" s="110">
        <v>1.28</v>
      </c>
      <c r="F17" s="135" t="s">
        <v>48</v>
      </c>
      <c r="G17" s="107">
        <f>IF(C17&gt;0,C17/E17,H17/10)</f>
        <v>54.6875</v>
      </c>
      <c r="H17" s="29">
        <v>546.88</v>
      </c>
      <c r="I17" s="30">
        <v>1</v>
      </c>
      <c r="J17" s="145" t="s">
        <v>49</v>
      </c>
      <c r="K17" s="110">
        <v>7</v>
      </c>
      <c r="L17" s="135" t="s">
        <v>48</v>
      </c>
      <c r="M17" s="142">
        <f>I17*K17</f>
        <v>7</v>
      </c>
      <c r="N17" s="67">
        <f>IF(M17=0,0,G17/M17)</f>
        <v>7.8125</v>
      </c>
      <c r="O17" s="31">
        <v>0.2</v>
      </c>
      <c r="P17" s="68">
        <f>I17*O17</f>
        <v>0.2</v>
      </c>
      <c r="Q17" s="69">
        <f>IF(P17=0,0,G17/P17/100)</f>
        <v>2.734375</v>
      </c>
      <c r="R17" s="70" t="str">
        <f>B17</f>
        <v>Molasses supplement</v>
      </c>
      <c r="S17" s="70"/>
      <c r="T17" s="25">
        <v>0.75</v>
      </c>
      <c r="U17" s="195">
        <f>H17/10*T17/100</f>
        <v>0.4101600000000001</v>
      </c>
      <c r="V17" s="196">
        <f>U17*31</f>
        <v>12.714960000000003</v>
      </c>
      <c r="W17" s="2">
        <f>T17*M17</f>
        <v>5.25</v>
      </c>
      <c r="X17" s="3">
        <f>T17*(P17)*1000</f>
        <v>150.00000000000003</v>
      </c>
      <c r="Y17" s="70"/>
      <c r="Z17" s="4">
        <v>0</v>
      </c>
      <c r="AA17" s="180">
        <v>0</v>
      </c>
      <c r="AB17" s="19">
        <f>AA17*Z17</f>
        <v>0</v>
      </c>
      <c r="AC17" s="21">
        <f>IF(Z17=0,0,U17/Z17)</f>
        <v>0</v>
      </c>
      <c r="AD17" s="189"/>
      <c r="AE17" s="23">
        <f>AA17*U17</f>
        <v>0</v>
      </c>
      <c r="AF17" s="180">
        <v>0</v>
      </c>
      <c r="AG17" s="88">
        <f>IF(AF17=0,0,"$"&amp;ROUND(AF17*AE17,0)&amp;" for "&amp;AA17&amp;" days")</f>
        <v>0</v>
      </c>
      <c r="AH17" s="70" t="str">
        <f>R17</f>
        <v>Molasses supplement</v>
      </c>
      <c r="AI17" s="27"/>
      <c r="AJ17" s="27"/>
      <c r="AK17" s="27"/>
      <c r="AL17" s="27"/>
      <c r="AM17" s="27"/>
      <c r="AN17" s="27"/>
      <c r="AO17" s="27"/>
      <c r="AP17" s="27"/>
    </row>
    <row r="18" spans="1:42" ht="15">
      <c r="A18" s="27"/>
      <c r="B18" s="183" t="s">
        <v>75</v>
      </c>
      <c r="C18" s="102">
        <v>0</v>
      </c>
      <c r="D18" s="139" t="s">
        <v>47</v>
      </c>
      <c r="E18" s="140">
        <v>0</v>
      </c>
      <c r="F18" s="141" t="s">
        <v>48</v>
      </c>
      <c r="G18" s="107">
        <f>IF(C18&gt;0,C18/E18,H18/10)</f>
        <v>40</v>
      </c>
      <c r="H18" s="29">
        <v>400</v>
      </c>
      <c r="I18" s="30">
        <v>0.9</v>
      </c>
      <c r="J18" s="146" t="s">
        <v>49</v>
      </c>
      <c r="K18" s="140">
        <v>13</v>
      </c>
      <c r="L18" s="141" t="s">
        <v>48</v>
      </c>
      <c r="M18" s="142">
        <f>I18*K18</f>
        <v>11.700000000000001</v>
      </c>
      <c r="N18" s="67">
        <f>IF(M18=0,0,G18/M18)</f>
        <v>3.4188034188034186</v>
      </c>
      <c r="O18" s="31">
        <v>0.22</v>
      </c>
      <c r="P18" s="68">
        <f>I18*O18</f>
        <v>0.198</v>
      </c>
      <c r="Q18" s="69">
        <f>IF(P18=0,0,G18/P18/100)</f>
        <v>2.0202020202020203</v>
      </c>
      <c r="R18" s="70" t="str">
        <f>B18</f>
        <v>Whole Cotton Seed</v>
      </c>
      <c r="S18" s="70"/>
      <c r="T18" s="25">
        <v>0.76</v>
      </c>
      <c r="U18" s="195">
        <f>H18/10*T18/100</f>
        <v>0.304</v>
      </c>
      <c r="V18" s="196">
        <f>U18*31</f>
        <v>9.424</v>
      </c>
      <c r="W18" s="2">
        <f>T18*M18</f>
        <v>8.892000000000001</v>
      </c>
      <c r="X18" s="3">
        <f>T18*(P18)*1000</f>
        <v>150.48</v>
      </c>
      <c r="Y18" s="70"/>
      <c r="Z18" s="4">
        <v>0</v>
      </c>
      <c r="AA18" s="180">
        <v>0</v>
      </c>
      <c r="AB18" s="19">
        <f>AA18*Z18</f>
        <v>0</v>
      </c>
      <c r="AC18" s="21">
        <f>IF(Z18=0,0,U18/Z18)</f>
        <v>0</v>
      </c>
      <c r="AD18" s="189"/>
      <c r="AE18" s="23">
        <f>AA18*U18</f>
        <v>0</v>
      </c>
      <c r="AF18" s="180">
        <v>0</v>
      </c>
      <c r="AG18" s="88">
        <f>IF(AF18=0,0,"$"&amp;ROUND(AF18*AE18,0)&amp;" for "&amp;AA18&amp;" days")</f>
        <v>0</v>
      </c>
      <c r="AH18" s="70" t="str">
        <f>R18</f>
        <v>Whole Cotton Seed</v>
      </c>
      <c r="AI18" s="27"/>
      <c r="AJ18" s="27"/>
      <c r="AK18" s="27"/>
      <c r="AL18" s="27"/>
      <c r="AM18" s="27"/>
      <c r="AN18" s="27"/>
      <c r="AO18" s="27"/>
      <c r="AP18" s="27"/>
    </row>
    <row r="19" spans="1:42" ht="15">
      <c r="A19" s="27"/>
      <c r="B19" s="183" t="s">
        <v>46</v>
      </c>
      <c r="C19" s="102">
        <v>0</v>
      </c>
      <c r="D19" s="134" t="s">
        <v>47</v>
      </c>
      <c r="E19" s="110">
        <v>0</v>
      </c>
      <c r="F19" s="135" t="s">
        <v>48</v>
      </c>
      <c r="G19" s="107">
        <f>IF(C19&gt;0,C19/E19,H19/10)</f>
        <v>80</v>
      </c>
      <c r="H19" s="29">
        <v>800</v>
      </c>
      <c r="I19" s="30">
        <v>1</v>
      </c>
      <c r="J19" s="145" t="s">
        <v>49</v>
      </c>
      <c r="K19" s="110">
        <v>5</v>
      </c>
      <c r="L19" s="135" t="s">
        <v>48</v>
      </c>
      <c r="M19" s="142">
        <f>I19*K19</f>
        <v>5</v>
      </c>
      <c r="N19" s="67">
        <f>IF(M19=0,0,G19/M19)</f>
        <v>16</v>
      </c>
      <c r="O19" s="31">
        <v>0.5</v>
      </c>
      <c r="P19" s="68">
        <f>I19*O19</f>
        <v>0.5</v>
      </c>
      <c r="Q19" s="69">
        <f>IF(P19=0,0,G19/P19/100)</f>
        <v>1.6</v>
      </c>
      <c r="R19" s="70" t="str">
        <f>B19</f>
        <v>Dry lick</v>
      </c>
      <c r="S19" s="70"/>
      <c r="T19" s="25">
        <v>0.3</v>
      </c>
      <c r="U19" s="195">
        <f>H19/10*T19/100</f>
        <v>0.24</v>
      </c>
      <c r="V19" s="196">
        <f>U19*31</f>
        <v>7.4399999999999995</v>
      </c>
      <c r="W19" s="2">
        <f>T19*M19</f>
        <v>1.5</v>
      </c>
      <c r="X19" s="3">
        <f>T19*(P19)*1000</f>
        <v>150</v>
      </c>
      <c r="Y19" s="70"/>
      <c r="Z19" s="4">
        <v>0.25</v>
      </c>
      <c r="AA19" s="180">
        <v>90</v>
      </c>
      <c r="AB19" s="19">
        <f>AA19*Z19</f>
        <v>22.5</v>
      </c>
      <c r="AC19" s="21">
        <f>IF(Z19=0,0,U19/Z19)</f>
        <v>0.96</v>
      </c>
      <c r="AD19" s="189"/>
      <c r="AE19" s="23">
        <f>AA19*U19</f>
        <v>21.599999999999998</v>
      </c>
      <c r="AF19" s="180">
        <v>10</v>
      </c>
      <c r="AG19" s="88" t="str">
        <f>IF(AF19=0,0,"$"&amp;ROUND(AF19*AE19,0)&amp;" for "&amp;AA19&amp;" days")</f>
        <v>$216 for 90 days</v>
      </c>
      <c r="AH19" s="70" t="str">
        <f>R19</f>
        <v>Dry lick</v>
      </c>
      <c r="AI19" s="27"/>
      <c r="AJ19" s="27"/>
      <c r="AK19" s="27"/>
      <c r="AL19" s="27"/>
      <c r="AM19" s="27"/>
      <c r="AN19" s="27"/>
      <c r="AO19" s="27"/>
      <c r="AP19" s="27"/>
    </row>
    <row r="20" spans="1:42" ht="15">
      <c r="A20" s="27"/>
      <c r="B20" s="182" t="s">
        <v>77</v>
      </c>
      <c r="C20" s="102">
        <v>0</v>
      </c>
      <c r="D20" s="139" t="s">
        <v>47</v>
      </c>
      <c r="E20" s="140">
        <v>0</v>
      </c>
      <c r="F20" s="141" t="s">
        <v>48</v>
      </c>
      <c r="G20" s="107">
        <f>IF(C20&gt;0,C20/E20,H20/10)</f>
        <v>50</v>
      </c>
      <c r="H20" s="29">
        <v>500</v>
      </c>
      <c r="I20" s="30">
        <v>0.9</v>
      </c>
      <c r="J20" s="146" t="s">
        <v>49</v>
      </c>
      <c r="K20" s="140">
        <v>12</v>
      </c>
      <c r="L20" s="141" t="s">
        <v>48</v>
      </c>
      <c r="M20" s="142">
        <f>I20*K20</f>
        <v>10.8</v>
      </c>
      <c r="N20" s="67">
        <f>IF(M20=0,0,G20/M20)</f>
        <v>4.62962962962963</v>
      </c>
      <c r="O20" s="31">
        <v>0.43</v>
      </c>
      <c r="P20" s="68">
        <f>I20*O20</f>
        <v>0.387</v>
      </c>
      <c r="Q20" s="69">
        <f>IF(P20=0,0,G20/P20/100)</f>
        <v>1.2919896640826871</v>
      </c>
      <c r="R20" s="70" t="str">
        <f>B20</f>
        <v>Cottonseed meal</v>
      </c>
      <c r="S20" s="70"/>
      <c r="T20" s="25">
        <v>0.388</v>
      </c>
      <c r="U20" s="195">
        <f>H20/10*T20/100</f>
        <v>0.19400000000000003</v>
      </c>
      <c r="V20" s="196">
        <f>U20*31</f>
        <v>6.014000000000001</v>
      </c>
      <c r="W20" s="2">
        <f>T20*M20</f>
        <v>4.1904</v>
      </c>
      <c r="X20" s="3">
        <f>T20*(P20)*1000</f>
        <v>150.156</v>
      </c>
      <c r="Y20" s="70"/>
      <c r="Z20" s="4">
        <v>0.25</v>
      </c>
      <c r="AA20" s="180">
        <v>90</v>
      </c>
      <c r="AB20" s="19">
        <f>AA20*Z20</f>
        <v>22.5</v>
      </c>
      <c r="AC20" s="21">
        <f>IF(Z20=0,0,U20/Z20)</f>
        <v>0.7760000000000001</v>
      </c>
      <c r="AD20" s="189"/>
      <c r="AE20" s="23">
        <f>AA20*U20</f>
        <v>17.460000000000004</v>
      </c>
      <c r="AF20" s="180">
        <v>10</v>
      </c>
      <c r="AG20" s="88" t="str">
        <f>IF(AF20=0,0,"$"&amp;ROUND(AF20*AE20,0)&amp;" for "&amp;AA20&amp;" days")</f>
        <v>$175 for 90 days</v>
      </c>
      <c r="AH20" s="70" t="str">
        <f>R20</f>
        <v>Cottonseed meal</v>
      </c>
      <c r="AI20" s="27"/>
      <c r="AJ20" s="27"/>
      <c r="AK20" s="27"/>
      <c r="AL20" s="27"/>
      <c r="AM20" s="27"/>
      <c r="AN20" s="27"/>
      <c r="AO20" s="27"/>
      <c r="AP20" s="27"/>
    </row>
    <row r="21" spans="1:42" ht="15">
      <c r="A21" s="27"/>
      <c r="B21" s="182"/>
      <c r="C21" s="102">
        <v>0</v>
      </c>
      <c r="D21" s="134" t="s">
        <v>47</v>
      </c>
      <c r="E21" s="110">
        <v>0</v>
      </c>
      <c r="F21" s="135" t="s">
        <v>48</v>
      </c>
      <c r="G21" s="107">
        <f>IF(C21&gt;0,C21/E21,H21/10)</f>
        <v>0</v>
      </c>
      <c r="H21" s="29">
        <v>0</v>
      </c>
      <c r="I21" s="30">
        <v>0</v>
      </c>
      <c r="J21" s="145" t="s">
        <v>49</v>
      </c>
      <c r="K21" s="110">
        <v>0</v>
      </c>
      <c r="L21" s="135" t="s">
        <v>48</v>
      </c>
      <c r="M21" s="142">
        <f>I21*K21</f>
        <v>0</v>
      </c>
      <c r="N21" s="67">
        <f>IF(M21=0,0,G21/M21)</f>
        <v>0</v>
      </c>
      <c r="O21" s="31">
        <v>0</v>
      </c>
      <c r="P21" s="68">
        <f>I21*O21</f>
        <v>0</v>
      </c>
      <c r="Q21" s="69">
        <f>IF(P21=0,0,G21/P21/100)</f>
        <v>0</v>
      </c>
      <c r="R21" s="70">
        <f>B21</f>
        <v>0</v>
      </c>
      <c r="S21" s="70"/>
      <c r="T21" s="25">
        <v>0</v>
      </c>
      <c r="U21" s="195">
        <f>H21/10*T21/100</f>
        <v>0</v>
      </c>
      <c r="V21" s="196">
        <f>U21*31</f>
        <v>0</v>
      </c>
      <c r="W21" s="2">
        <f>T21*M21</f>
        <v>0</v>
      </c>
      <c r="X21" s="3">
        <f>T21*(P21)*1000</f>
        <v>0</v>
      </c>
      <c r="Y21" s="70"/>
      <c r="Z21" s="4">
        <v>0</v>
      </c>
      <c r="AA21" s="180">
        <v>0</v>
      </c>
      <c r="AB21" s="19">
        <f>AA21*Z21</f>
        <v>0</v>
      </c>
      <c r="AC21" s="21">
        <f>IF(Z21=0,0,U21/Z21)</f>
        <v>0</v>
      </c>
      <c r="AD21" s="189"/>
      <c r="AE21" s="23">
        <f>AA21*U21</f>
        <v>0</v>
      </c>
      <c r="AF21" s="180">
        <v>0</v>
      </c>
      <c r="AG21" s="88">
        <f>IF(AF21=0,0,"$"&amp;ROUND(AF21*AE21,0)&amp;" for "&amp;AA21&amp;" days")</f>
        <v>0</v>
      </c>
      <c r="AH21" s="70">
        <f>R21</f>
        <v>0</v>
      </c>
      <c r="AI21" s="27"/>
      <c r="AJ21" s="27"/>
      <c r="AK21" s="27"/>
      <c r="AL21" s="27"/>
      <c r="AM21" s="27"/>
      <c r="AN21" s="27"/>
      <c r="AO21" s="27"/>
      <c r="AP21" s="27"/>
    </row>
    <row r="22" spans="1:42" ht="15">
      <c r="A22" s="27"/>
      <c r="B22" s="183"/>
      <c r="C22" s="102">
        <v>0</v>
      </c>
      <c r="D22" s="139" t="s">
        <v>47</v>
      </c>
      <c r="E22" s="140">
        <v>0</v>
      </c>
      <c r="F22" s="141" t="s">
        <v>48</v>
      </c>
      <c r="G22" s="107">
        <f>IF(C22&gt;0,C22/E22,H22/10)</f>
        <v>0</v>
      </c>
      <c r="H22" s="29">
        <v>0</v>
      </c>
      <c r="I22" s="30">
        <v>0</v>
      </c>
      <c r="J22" s="146" t="s">
        <v>49</v>
      </c>
      <c r="K22" s="140">
        <v>0</v>
      </c>
      <c r="L22" s="141" t="s">
        <v>48</v>
      </c>
      <c r="M22" s="142">
        <f>I22*K22</f>
        <v>0</v>
      </c>
      <c r="N22" s="67">
        <f>IF(M22=0,0,G22/M22)</f>
        <v>0</v>
      </c>
      <c r="O22" s="31">
        <v>0</v>
      </c>
      <c r="P22" s="68">
        <f>I22*O22</f>
        <v>0</v>
      </c>
      <c r="Q22" s="69">
        <f>IF(P22=0,0,G22/P22/100)</f>
        <v>0</v>
      </c>
      <c r="R22" s="70">
        <f>B22</f>
        <v>0</v>
      </c>
      <c r="S22" s="70"/>
      <c r="T22" s="25">
        <v>0</v>
      </c>
      <c r="U22" s="195">
        <f>H22/10*T22/100</f>
        <v>0</v>
      </c>
      <c r="V22" s="196">
        <f>U22*31</f>
        <v>0</v>
      </c>
      <c r="W22" s="2">
        <f>T22*M22</f>
        <v>0</v>
      </c>
      <c r="X22" s="3">
        <f>T22*(P22)*1000</f>
        <v>0</v>
      </c>
      <c r="Y22" s="70"/>
      <c r="Z22" s="4">
        <v>0</v>
      </c>
      <c r="AA22" s="180">
        <v>0</v>
      </c>
      <c r="AB22" s="19">
        <f>AA22*Z22</f>
        <v>0</v>
      </c>
      <c r="AC22" s="21">
        <f>IF(Z22=0,0,U22/Z22)</f>
        <v>0</v>
      </c>
      <c r="AD22" s="189"/>
      <c r="AE22" s="23">
        <f>AA22*U22</f>
        <v>0</v>
      </c>
      <c r="AF22" s="180">
        <v>0</v>
      </c>
      <c r="AG22" s="88">
        <f>IF(AF22=0,0,"$"&amp;ROUND(AF22*AE22,0)&amp;" for "&amp;AA22&amp;" days")</f>
        <v>0</v>
      </c>
      <c r="AH22" s="70">
        <f>R22</f>
        <v>0</v>
      </c>
      <c r="AI22" s="27"/>
      <c r="AJ22" s="27"/>
      <c r="AK22" s="27"/>
      <c r="AL22" s="27"/>
      <c r="AM22" s="27"/>
      <c r="AN22" s="27"/>
      <c r="AO22" s="27"/>
      <c r="AP22" s="27"/>
    </row>
    <row r="23" spans="1:42" ht="15">
      <c r="A23" s="27"/>
      <c r="B23" s="183"/>
      <c r="C23" s="102">
        <v>0</v>
      </c>
      <c r="D23" s="134" t="s">
        <v>47</v>
      </c>
      <c r="E23" s="110">
        <v>0</v>
      </c>
      <c r="F23" s="135" t="s">
        <v>48</v>
      </c>
      <c r="G23" s="107">
        <f>IF(C23&gt;0,C23/E23,H23/10)</f>
        <v>0</v>
      </c>
      <c r="H23" s="29">
        <v>0</v>
      </c>
      <c r="I23" s="30">
        <v>0</v>
      </c>
      <c r="J23" s="145" t="s">
        <v>49</v>
      </c>
      <c r="K23" s="110">
        <v>0</v>
      </c>
      <c r="L23" s="135" t="s">
        <v>48</v>
      </c>
      <c r="M23" s="142">
        <f>I23*K23</f>
        <v>0</v>
      </c>
      <c r="N23" s="67">
        <f>IF(M23=0,0,G23/M23)</f>
        <v>0</v>
      </c>
      <c r="O23" s="31">
        <v>0</v>
      </c>
      <c r="P23" s="68">
        <f>I23*O23</f>
        <v>0</v>
      </c>
      <c r="Q23" s="69">
        <f>IF(P23=0,0,G23/P23/100)</f>
        <v>0</v>
      </c>
      <c r="R23" s="70">
        <f>B23</f>
        <v>0</v>
      </c>
      <c r="S23" s="70"/>
      <c r="T23" s="25">
        <v>0</v>
      </c>
      <c r="U23" s="195">
        <f>H23/10*T23/100</f>
        <v>0</v>
      </c>
      <c r="V23" s="196">
        <f>U23*31</f>
        <v>0</v>
      </c>
      <c r="W23" s="2">
        <f>T23*M23</f>
        <v>0</v>
      </c>
      <c r="X23" s="3">
        <f>T23*(P23)*1000</f>
        <v>0</v>
      </c>
      <c r="Y23" s="70"/>
      <c r="Z23" s="4">
        <v>0</v>
      </c>
      <c r="AA23" s="180">
        <v>0</v>
      </c>
      <c r="AB23" s="19">
        <f>AA23*Z23</f>
        <v>0</v>
      </c>
      <c r="AC23" s="21">
        <f>IF(Z23=0,0,U23/Z23)</f>
        <v>0</v>
      </c>
      <c r="AD23" s="189"/>
      <c r="AE23" s="23">
        <f>AA23*U23</f>
        <v>0</v>
      </c>
      <c r="AF23" s="180">
        <v>0</v>
      </c>
      <c r="AG23" s="88">
        <f>IF(AF23=0,0,"$"&amp;ROUND(AF23*AE23,0)&amp;" for "&amp;AA23&amp;" days")</f>
        <v>0</v>
      </c>
      <c r="AH23" s="70">
        <f>R23</f>
        <v>0</v>
      </c>
      <c r="AI23" s="27"/>
      <c r="AJ23" s="27"/>
      <c r="AK23" s="27"/>
      <c r="AL23" s="27"/>
      <c r="AM23" s="27"/>
      <c r="AN23" s="27"/>
      <c r="AO23" s="27"/>
      <c r="AP23" s="27"/>
    </row>
    <row r="24" spans="1:42" ht="15">
      <c r="A24" s="27"/>
      <c r="B24" s="182"/>
      <c r="C24" s="102">
        <v>0</v>
      </c>
      <c r="D24" s="139" t="s">
        <v>47</v>
      </c>
      <c r="E24" s="140">
        <v>0</v>
      </c>
      <c r="F24" s="141" t="s">
        <v>48</v>
      </c>
      <c r="G24" s="107">
        <f>IF(C24&gt;0,C24/E24,H24/10)</f>
        <v>0</v>
      </c>
      <c r="H24" s="29">
        <v>0</v>
      </c>
      <c r="I24" s="30">
        <v>0</v>
      </c>
      <c r="J24" s="146" t="s">
        <v>49</v>
      </c>
      <c r="K24" s="140">
        <v>0</v>
      </c>
      <c r="L24" s="141" t="s">
        <v>48</v>
      </c>
      <c r="M24" s="142">
        <f>I24*K24</f>
        <v>0</v>
      </c>
      <c r="N24" s="67">
        <f>IF(M24=0,0,G24/M24)</f>
        <v>0</v>
      </c>
      <c r="O24" s="31">
        <v>0</v>
      </c>
      <c r="P24" s="68">
        <f>I24*O24</f>
        <v>0</v>
      </c>
      <c r="Q24" s="69">
        <f>IF(P24=0,0,G24/P24/100)</f>
        <v>0</v>
      </c>
      <c r="R24" s="70">
        <f>B24</f>
        <v>0</v>
      </c>
      <c r="S24" s="70"/>
      <c r="T24" s="25">
        <v>0</v>
      </c>
      <c r="U24" s="195">
        <f>H24/10*T24/100</f>
        <v>0</v>
      </c>
      <c r="V24" s="196">
        <f>U24*31</f>
        <v>0</v>
      </c>
      <c r="W24" s="2">
        <f>T24*M24</f>
        <v>0</v>
      </c>
      <c r="X24" s="3">
        <f>T24*(P24)*1000</f>
        <v>0</v>
      </c>
      <c r="Y24" s="70"/>
      <c r="Z24" s="4">
        <v>0</v>
      </c>
      <c r="AA24" s="180">
        <v>0</v>
      </c>
      <c r="AB24" s="19">
        <f>AA24*Z24</f>
        <v>0</v>
      </c>
      <c r="AC24" s="21">
        <f>IF(Z24=0,0,U24/Z24)</f>
        <v>0</v>
      </c>
      <c r="AD24" s="189"/>
      <c r="AE24" s="23">
        <f>AA24*U24</f>
        <v>0</v>
      </c>
      <c r="AF24" s="180">
        <v>0</v>
      </c>
      <c r="AG24" s="88">
        <f>IF(AF24=0,0,"$"&amp;ROUND(AF24*AE24,0)&amp;" for "&amp;AA24&amp;" days")</f>
        <v>0</v>
      </c>
      <c r="AH24" s="70">
        <f>R24</f>
        <v>0</v>
      </c>
      <c r="AI24" s="27"/>
      <c r="AJ24" s="27"/>
      <c r="AK24" s="27"/>
      <c r="AL24" s="27"/>
      <c r="AM24" s="27"/>
      <c r="AN24" s="27"/>
      <c r="AO24" s="27"/>
      <c r="AP24" s="27"/>
    </row>
    <row r="25" spans="1:42" ht="15">
      <c r="A25" s="27"/>
      <c r="B25" s="182"/>
      <c r="C25" s="102">
        <v>0</v>
      </c>
      <c r="D25" s="134" t="s">
        <v>47</v>
      </c>
      <c r="E25" s="110">
        <v>0</v>
      </c>
      <c r="F25" s="135" t="s">
        <v>48</v>
      </c>
      <c r="G25" s="107">
        <f>IF(C25&gt;0,C25/E25,H25/10)</f>
        <v>0</v>
      </c>
      <c r="H25" s="29">
        <v>0</v>
      </c>
      <c r="I25" s="30">
        <v>0</v>
      </c>
      <c r="J25" s="145" t="s">
        <v>49</v>
      </c>
      <c r="K25" s="110">
        <v>0</v>
      </c>
      <c r="L25" s="135" t="s">
        <v>48</v>
      </c>
      <c r="M25" s="142">
        <f>I25*K25</f>
        <v>0</v>
      </c>
      <c r="N25" s="67">
        <f>IF(M25=0,0,G25/M25)</f>
        <v>0</v>
      </c>
      <c r="O25" s="31">
        <v>0</v>
      </c>
      <c r="P25" s="68">
        <f>I25*O25</f>
        <v>0</v>
      </c>
      <c r="Q25" s="69">
        <f>IF(P25=0,0,G25/P25/100)</f>
        <v>0</v>
      </c>
      <c r="R25" s="70">
        <f>B25</f>
        <v>0</v>
      </c>
      <c r="S25" s="70"/>
      <c r="T25" s="25">
        <v>0</v>
      </c>
      <c r="U25" s="195">
        <f>H25/10*T25/100</f>
        <v>0</v>
      </c>
      <c r="V25" s="196">
        <f>U25*31</f>
        <v>0</v>
      </c>
      <c r="W25" s="2">
        <f>T25*M25</f>
        <v>0</v>
      </c>
      <c r="X25" s="3">
        <f>T25*(P25)*1000</f>
        <v>0</v>
      </c>
      <c r="Y25" s="70"/>
      <c r="Z25" s="4">
        <v>0</v>
      </c>
      <c r="AA25" s="180">
        <v>0</v>
      </c>
      <c r="AB25" s="19">
        <f>AA25*Z25</f>
        <v>0</v>
      </c>
      <c r="AC25" s="21">
        <f>IF(Z25=0,0,U25/Z25)</f>
        <v>0</v>
      </c>
      <c r="AD25" s="189"/>
      <c r="AE25" s="23">
        <f>AA25*U25</f>
        <v>0</v>
      </c>
      <c r="AF25" s="180">
        <v>0</v>
      </c>
      <c r="AG25" s="88">
        <f>IF(AF25=0,0,"$"&amp;ROUND(AF25*AE25,0)&amp;" for "&amp;AA25&amp;" days")</f>
        <v>0</v>
      </c>
      <c r="AH25" s="70">
        <f>R25</f>
        <v>0</v>
      </c>
      <c r="AI25" s="27"/>
      <c r="AJ25" s="27"/>
      <c r="AK25" s="27"/>
      <c r="AL25" s="27"/>
      <c r="AM25" s="27"/>
      <c r="AN25" s="27"/>
      <c r="AO25" s="27"/>
      <c r="AP25" s="27"/>
    </row>
    <row r="26" spans="1:42" ht="15">
      <c r="A26" s="27"/>
      <c r="B26" s="183"/>
      <c r="C26" s="102">
        <v>0</v>
      </c>
      <c r="D26" s="139" t="s">
        <v>47</v>
      </c>
      <c r="E26" s="140">
        <v>0</v>
      </c>
      <c r="F26" s="141" t="s">
        <v>48</v>
      </c>
      <c r="G26" s="107">
        <f>IF(C26&gt;0,C26/E26,H26/10)</f>
        <v>0</v>
      </c>
      <c r="H26" s="29">
        <v>0</v>
      </c>
      <c r="I26" s="30">
        <v>0</v>
      </c>
      <c r="J26" s="146" t="s">
        <v>49</v>
      </c>
      <c r="K26" s="140">
        <v>0</v>
      </c>
      <c r="L26" s="141" t="s">
        <v>48</v>
      </c>
      <c r="M26" s="142">
        <f>I26*K26</f>
        <v>0</v>
      </c>
      <c r="N26" s="67">
        <f>IF(M26=0,0,G26/M26)</f>
        <v>0</v>
      </c>
      <c r="O26" s="31">
        <v>0</v>
      </c>
      <c r="P26" s="68">
        <f>I26*O26</f>
        <v>0</v>
      </c>
      <c r="Q26" s="69">
        <f>IF(P26=0,0,G26/P26/100)</f>
        <v>0</v>
      </c>
      <c r="R26" s="70">
        <f>B26</f>
        <v>0</v>
      </c>
      <c r="S26" s="70"/>
      <c r="T26" s="25">
        <v>0</v>
      </c>
      <c r="U26" s="195">
        <f>H26/10*T26/100</f>
        <v>0</v>
      </c>
      <c r="V26" s="196">
        <f>U26*31</f>
        <v>0</v>
      </c>
      <c r="W26" s="2">
        <f>T26*M26</f>
        <v>0</v>
      </c>
      <c r="X26" s="3">
        <f>T26*(P26)*1000</f>
        <v>0</v>
      </c>
      <c r="Y26" s="70"/>
      <c r="Z26" s="4">
        <v>0</v>
      </c>
      <c r="AA26" s="180">
        <v>0</v>
      </c>
      <c r="AB26" s="19">
        <f>AA26*Z26</f>
        <v>0</v>
      </c>
      <c r="AC26" s="21">
        <f>IF(Z26=0,0,U26/Z26)</f>
        <v>0</v>
      </c>
      <c r="AD26" s="189"/>
      <c r="AE26" s="23">
        <f>AA26*U26</f>
        <v>0</v>
      </c>
      <c r="AF26" s="180">
        <v>0</v>
      </c>
      <c r="AG26" s="88">
        <f>IF(AF26=0,0,"$"&amp;ROUND(AF26*AE26,0)&amp;" for "&amp;AA26&amp;" days")</f>
        <v>0</v>
      </c>
      <c r="AH26" s="70">
        <f>R26</f>
        <v>0</v>
      </c>
      <c r="AI26" s="27"/>
      <c r="AJ26" s="27"/>
      <c r="AK26" s="27"/>
      <c r="AL26" s="27"/>
      <c r="AM26" s="27"/>
      <c r="AN26" s="27"/>
      <c r="AO26" s="27"/>
      <c r="AP26" s="27"/>
    </row>
    <row r="27" spans="1:42" ht="15">
      <c r="A27" s="27"/>
      <c r="B27" s="182"/>
      <c r="C27" s="102">
        <v>0</v>
      </c>
      <c r="D27" s="134" t="s">
        <v>47</v>
      </c>
      <c r="E27" s="110">
        <v>0</v>
      </c>
      <c r="F27" s="135" t="s">
        <v>48</v>
      </c>
      <c r="G27" s="107">
        <f>IF(C27&gt;0,C27/E27,H27/10)</f>
        <v>0</v>
      </c>
      <c r="H27" s="29">
        <v>0</v>
      </c>
      <c r="I27" s="30">
        <v>0</v>
      </c>
      <c r="J27" s="145" t="s">
        <v>49</v>
      </c>
      <c r="K27" s="110">
        <v>0</v>
      </c>
      <c r="L27" s="135" t="s">
        <v>48</v>
      </c>
      <c r="M27" s="142">
        <f>I27*K27</f>
        <v>0</v>
      </c>
      <c r="N27" s="67">
        <f>IF(M27=0,0,G27/M27)</f>
        <v>0</v>
      </c>
      <c r="O27" s="31">
        <v>0</v>
      </c>
      <c r="P27" s="68">
        <f>I27*O27</f>
        <v>0</v>
      </c>
      <c r="Q27" s="69">
        <f>IF(P27=0,0,G27/P27/100)</f>
        <v>0</v>
      </c>
      <c r="R27" s="70">
        <f>B27</f>
        <v>0</v>
      </c>
      <c r="S27" s="70"/>
      <c r="T27" s="25">
        <v>0</v>
      </c>
      <c r="U27" s="195">
        <f>H27/10*T27/100</f>
        <v>0</v>
      </c>
      <c r="V27" s="196">
        <f>U27*31</f>
        <v>0</v>
      </c>
      <c r="W27" s="2">
        <f>T27*M27</f>
        <v>0</v>
      </c>
      <c r="X27" s="3">
        <f>T27*(P27)*1000</f>
        <v>0</v>
      </c>
      <c r="Y27" s="70"/>
      <c r="Z27" s="4">
        <v>0</v>
      </c>
      <c r="AA27" s="180">
        <v>0</v>
      </c>
      <c r="AB27" s="19">
        <f>AA27*Z27</f>
        <v>0</v>
      </c>
      <c r="AC27" s="21">
        <f>IF(Z27=0,0,U27/Z27)</f>
        <v>0</v>
      </c>
      <c r="AD27" s="189"/>
      <c r="AE27" s="23">
        <f>AA27*U27</f>
        <v>0</v>
      </c>
      <c r="AF27" s="180">
        <v>0</v>
      </c>
      <c r="AG27" s="88">
        <f>IF(AF27=0,0,"$"&amp;ROUND(AF27*AE27,0)&amp;" for "&amp;AA27&amp;" days")</f>
        <v>0</v>
      </c>
      <c r="AH27" s="70">
        <f>R27</f>
        <v>0</v>
      </c>
      <c r="AI27" s="27"/>
      <c r="AJ27" s="27"/>
      <c r="AK27" s="27"/>
      <c r="AL27" s="27"/>
      <c r="AM27" s="27"/>
      <c r="AN27" s="27"/>
      <c r="AO27" s="27"/>
      <c r="AP27" s="27"/>
    </row>
    <row r="28" spans="1:42" ht="15">
      <c r="A28" s="27"/>
      <c r="B28" s="182"/>
      <c r="C28" s="102">
        <v>0</v>
      </c>
      <c r="D28" s="139" t="s">
        <v>47</v>
      </c>
      <c r="E28" s="140">
        <v>0</v>
      </c>
      <c r="F28" s="141" t="s">
        <v>48</v>
      </c>
      <c r="G28" s="107">
        <f>IF(C28&gt;0,C28/E28,H28/10)</f>
        <v>0</v>
      </c>
      <c r="H28" s="29">
        <v>0</v>
      </c>
      <c r="I28" s="30">
        <v>0</v>
      </c>
      <c r="J28" s="146" t="s">
        <v>49</v>
      </c>
      <c r="K28" s="140">
        <v>0</v>
      </c>
      <c r="L28" s="141" t="s">
        <v>48</v>
      </c>
      <c r="M28" s="142">
        <f>I28*K28</f>
        <v>0</v>
      </c>
      <c r="N28" s="67">
        <f>IF(M28=0,0,G28/M28)</f>
        <v>0</v>
      </c>
      <c r="O28" s="31">
        <v>0</v>
      </c>
      <c r="P28" s="68">
        <f>I28*O28</f>
        <v>0</v>
      </c>
      <c r="Q28" s="69">
        <f>IF(P28=0,0,G28/P28/100)</f>
        <v>0</v>
      </c>
      <c r="R28" s="70">
        <f>B28</f>
        <v>0</v>
      </c>
      <c r="S28" s="70"/>
      <c r="T28" s="25">
        <v>0</v>
      </c>
      <c r="U28" s="195">
        <f>H28/10*T28/100</f>
        <v>0</v>
      </c>
      <c r="V28" s="196">
        <f>U28*31</f>
        <v>0</v>
      </c>
      <c r="W28" s="2">
        <f>T28*M28</f>
        <v>0</v>
      </c>
      <c r="X28" s="3">
        <f>T28*(P28)*1000</f>
        <v>0</v>
      </c>
      <c r="Y28" s="70"/>
      <c r="Z28" s="4">
        <v>0</v>
      </c>
      <c r="AA28" s="180">
        <v>0</v>
      </c>
      <c r="AB28" s="19">
        <f>AA28*Z28</f>
        <v>0</v>
      </c>
      <c r="AC28" s="21">
        <f>IF(Z28=0,0,U28/Z28)</f>
        <v>0</v>
      </c>
      <c r="AD28" s="189"/>
      <c r="AE28" s="23">
        <f>AA28*U28</f>
        <v>0</v>
      </c>
      <c r="AF28" s="180">
        <v>0</v>
      </c>
      <c r="AG28" s="88">
        <f>IF(AF28=0,0,"$"&amp;ROUND(AF28*AE28,0)&amp;" for "&amp;AA28&amp;" days")</f>
        <v>0</v>
      </c>
      <c r="AH28" s="70">
        <f>R28</f>
        <v>0</v>
      </c>
      <c r="AI28" s="27"/>
      <c r="AJ28" s="27"/>
      <c r="AK28" s="27"/>
      <c r="AL28" s="27"/>
      <c r="AM28" s="27"/>
      <c r="AN28" s="27"/>
      <c r="AO28" s="27"/>
      <c r="AP28" s="27"/>
    </row>
    <row r="29" spans="1:42" ht="15">
      <c r="A29" s="27"/>
      <c r="B29" s="182"/>
      <c r="C29" s="102">
        <v>0</v>
      </c>
      <c r="D29" s="134" t="s">
        <v>47</v>
      </c>
      <c r="E29" s="110">
        <v>0</v>
      </c>
      <c r="F29" s="135" t="s">
        <v>48</v>
      </c>
      <c r="G29" s="107">
        <f>IF(C29&gt;0,C29/E29,H29/10)</f>
        <v>0</v>
      </c>
      <c r="H29" s="29">
        <v>0</v>
      </c>
      <c r="I29" s="30">
        <v>0</v>
      </c>
      <c r="J29" s="145" t="s">
        <v>49</v>
      </c>
      <c r="K29" s="110">
        <v>0</v>
      </c>
      <c r="L29" s="135" t="s">
        <v>48</v>
      </c>
      <c r="M29" s="142">
        <f>I29*K29</f>
        <v>0</v>
      </c>
      <c r="N29" s="67">
        <f>IF(M29=0,0,G29/M29)</f>
        <v>0</v>
      </c>
      <c r="O29" s="31">
        <v>0</v>
      </c>
      <c r="P29" s="68">
        <f>I29*O29</f>
        <v>0</v>
      </c>
      <c r="Q29" s="69">
        <f>IF(P29=0,0,G29/P29/100)</f>
        <v>0</v>
      </c>
      <c r="R29" s="70">
        <f>B29</f>
        <v>0</v>
      </c>
      <c r="S29" s="70"/>
      <c r="T29" s="25">
        <v>0</v>
      </c>
      <c r="U29" s="195">
        <f>H29/10*T29/100</f>
        <v>0</v>
      </c>
      <c r="V29" s="196">
        <f>U29*31</f>
        <v>0</v>
      </c>
      <c r="W29" s="2">
        <f>T29*M29</f>
        <v>0</v>
      </c>
      <c r="X29" s="3">
        <f>T29*(P29)*1000</f>
        <v>0</v>
      </c>
      <c r="Y29" s="70"/>
      <c r="Z29" s="4">
        <v>0</v>
      </c>
      <c r="AA29" s="180">
        <v>0</v>
      </c>
      <c r="AB29" s="19">
        <f>AA29*Z29</f>
        <v>0</v>
      </c>
      <c r="AC29" s="21">
        <f>IF(Z29=0,0,U29/Z29)</f>
        <v>0</v>
      </c>
      <c r="AD29" s="189"/>
      <c r="AE29" s="23">
        <f>AA29*U29</f>
        <v>0</v>
      </c>
      <c r="AF29" s="180">
        <v>0</v>
      </c>
      <c r="AG29" s="88">
        <f>IF(AF29=0,0,"$"&amp;ROUND(AF29*AE29,0)&amp;" for "&amp;AA29&amp;" days")</f>
        <v>0</v>
      </c>
      <c r="AH29" s="70">
        <f>R29</f>
        <v>0</v>
      </c>
      <c r="AI29" s="27"/>
      <c r="AJ29" s="27"/>
      <c r="AK29" s="27"/>
      <c r="AL29" s="27"/>
      <c r="AM29" s="27"/>
      <c r="AN29" s="27"/>
      <c r="AO29" s="27"/>
      <c r="AP29" s="27"/>
    </row>
    <row r="30" spans="1:42" ht="15">
      <c r="A30" s="27"/>
      <c r="B30" s="182"/>
      <c r="C30" s="102">
        <v>0</v>
      </c>
      <c r="D30" s="139" t="s">
        <v>47</v>
      </c>
      <c r="E30" s="140">
        <v>0</v>
      </c>
      <c r="F30" s="141" t="s">
        <v>48</v>
      </c>
      <c r="G30" s="107">
        <f>IF(C30&gt;0,C30/E30,H30/10)</f>
        <v>0</v>
      </c>
      <c r="H30" s="29">
        <v>0</v>
      </c>
      <c r="I30" s="30">
        <v>0</v>
      </c>
      <c r="J30" s="146" t="s">
        <v>49</v>
      </c>
      <c r="K30" s="140">
        <v>0</v>
      </c>
      <c r="L30" s="141" t="s">
        <v>48</v>
      </c>
      <c r="M30" s="142">
        <f>I30*K30</f>
        <v>0</v>
      </c>
      <c r="N30" s="67">
        <f>IF(M30=0,0,G30/M30)</f>
        <v>0</v>
      </c>
      <c r="O30" s="31">
        <v>0</v>
      </c>
      <c r="P30" s="68">
        <f>I30*O30</f>
        <v>0</v>
      </c>
      <c r="Q30" s="69">
        <f>IF(P30=0,0,G30/P30/100)</f>
        <v>0</v>
      </c>
      <c r="R30" s="70">
        <f>B30</f>
        <v>0</v>
      </c>
      <c r="S30" s="70"/>
      <c r="T30" s="25">
        <v>0</v>
      </c>
      <c r="U30" s="195">
        <f>H30/10*T30/100</f>
        <v>0</v>
      </c>
      <c r="V30" s="196">
        <f>U30*31</f>
        <v>0</v>
      </c>
      <c r="W30" s="2">
        <f>T30*M30</f>
        <v>0</v>
      </c>
      <c r="X30" s="3">
        <f>T30*(P30)*1000</f>
        <v>0</v>
      </c>
      <c r="Y30" s="70"/>
      <c r="Z30" s="4">
        <v>0</v>
      </c>
      <c r="AA30" s="180">
        <v>0</v>
      </c>
      <c r="AB30" s="19">
        <f>AA30*Z30</f>
        <v>0</v>
      </c>
      <c r="AC30" s="21">
        <f>IF(Z30=0,0,U30/Z30)</f>
        <v>0</v>
      </c>
      <c r="AD30" s="189"/>
      <c r="AE30" s="23">
        <f>AA30*U30</f>
        <v>0</v>
      </c>
      <c r="AF30" s="180">
        <v>0</v>
      </c>
      <c r="AG30" s="88">
        <f>IF(AF30=0,0,"$"&amp;ROUND(AF30*AE30,0)&amp;" for "&amp;AA30&amp;" days")</f>
        <v>0</v>
      </c>
      <c r="AH30" s="70">
        <f>R30</f>
        <v>0</v>
      </c>
      <c r="AI30" s="27"/>
      <c r="AJ30" s="27"/>
      <c r="AK30" s="27"/>
      <c r="AL30" s="27"/>
      <c r="AM30" s="27"/>
      <c r="AN30" s="27"/>
      <c r="AO30" s="27"/>
      <c r="AP30" s="27"/>
    </row>
    <row r="31" spans="1:42" ht="15">
      <c r="A31" s="27"/>
      <c r="B31" s="182"/>
      <c r="C31" s="102">
        <v>0</v>
      </c>
      <c r="D31" s="134" t="s">
        <v>47</v>
      </c>
      <c r="E31" s="110">
        <v>0</v>
      </c>
      <c r="F31" s="135" t="s">
        <v>48</v>
      </c>
      <c r="G31" s="107">
        <f>IF(C31&gt;0,C31/E31,H31/10)</f>
        <v>0</v>
      </c>
      <c r="H31" s="29">
        <v>0</v>
      </c>
      <c r="I31" s="30">
        <v>0</v>
      </c>
      <c r="J31" s="145" t="s">
        <v>49</v>
      </c>
      <c r="K31" s="110">
        <v>0</v>
      </c>
      <c r="L31" s="135" t="s">
        <v>48</v>
      </c>
      <c r="M31" s="142">
        <f>I31*K31</f>
        <v>0</v>
      </c>
      <c r="N31" s="67">
        <f>IF(M31=0,0,G31/M31)</f>
        <v>0</v>
      </c>
      <c r="O31" s="31">
        <v>0</v>
      </c>
      <c r="P31" s="68">
        <f>I31*O31</f>
        <v>0</v>
      </c>
      <c r="Q31" s="69">
        <f>IF(P31=0,0,G31/P31/100)</f>
        <v>0</v>
      </c>
      <c r="R31" s="70">
        <f>B31</f>
        <v>0</v>
      </c>
      <c r="S31" s="70"/>
      <c r="T31" s="25">
        <v>0</v>
      </c>
      <c r="U31" s="195">
        <f>H31/10*T31/100</f>
        <v>0</v>
      </c>
      <c r="V31" s="196">
        <f>U31*31</f>
        <v>0</v>
      </c>
      <c r="W31" s="2">
        <f>T31*M31</f>
        <v>0</v>
      </c>
      <c r="X31" s="3">
        <f>T31*(P31)*1000</f>
        <v>0</v>
      </c>
      <c r="Y31" s="70"/>
      <c r="Z31" s="4">
        <v>0</v>
      </c>
      <c r="AA31" s="180">
        <v>0</v>
      </c>
      <c r="AB31" s="19">
        <f>AA31*Z31</f>
        <v>0</v>
      </c>
      <c r="AC31" s="21">
        <f>IF(Z31=0,0,U31/Z31)</f>
        <v>0</v>
      </c>
      <c r="AD31" s="189"/>
      <c r="AE31" s="23">
        <f>AA31*U31</f>
        <v>0</v>
      </c>
      <c r="AF31" s="180">
        <v>0</v>
      </c>
      <c r="AG31" s="88">
        <f>IF(AF31=0,0,"$"&amp;ROUND(AF31*AE31,0)&amp;" for "&amp;AA31&amp;" days")</f>
        <v>0</v>
      </c>
      <c r="AH31" s="70">
        <f>R31</f>
        <v>0</v>
      </c>
      <c r="AI31" s="27"/>
      <c r="AJ31" s="27"/>
      <c r="AK31" s="27"/>
      <c r="AL31" s="27"/>
      <c r="AM31" s="27"/>
      <c r="AN31" s="27"/>
      <c r="AO31" s="27"/>
      <c r="AP31" s="27"/>
    </row>
    <row r="32" spans="1:42" ht="15">
      <c r="A32" s="27"/>
      <c r="B32" s="183"/>
      <c r="C32" s="102">
        <v>0</v>
      </c>
      <c r="D32" s="139" t="s">
        <v>47</v>
      </c>
      <c r="E32" s="140">
        <v>0</v>
      </c>
      <c r="F32" s="141" t="s">
        <v>48</v>
      </c>
      <c r="G32" s="107">
        <f>IF(C32&gt;0,C32/E32,H32/10)</f>
        <v>0</v>
      </c>
      <c r="H32" s="29">
        <v>0</v>
      </c>
      <c r="I32" s="30">
        <v>0</v>
      </c>
      <c r="J32" s="146" t="s">
        <v>49</v>
      </c>
      <c r="K32" s="140">
        <v>0</v>
      </c>
      <c r="L32" s="141" t="s">
        <v>48</v>
      </c>
      <c r="M32" s="142">
        <f>I32*K32</f>
        <v>0</v>
      </c>
      <c r="N32" s="67">
        <f>IF(M32=0,0,G32/M32)</f>
        <v>0</v>
      </c>
      <c r="O32" s="31">
        <v>0</v>
      </c>
      <c r="P32" s="68">
        <f>I32*O32</f>
        <v>0</v>
      </c>
      <c r="Q32" s="69">
        <f>IF(P32=0,0,G32/P32/100)</f>
        <v>0</v>
      </c>
      <c r="R32" s="70">
        <f>B32</f>
        <v>0</v>
      </c>
      <c r="S32" s="70"/>
      <c r="T32" s="25">
        <v>0</v>
      </c>
      <c r="U32" s="195">
        <f>H32/10*T32/100</f>
        <v>0</v>
      </c>
      <c r="V32" s="196">
        <f>U32*31</f>
        <v>0</v>
      </c>
      <c r="W32" s="2">
        <f>T32*M32</f>
        <v>0</v>
      </c>
      <c r="X32" s="3">
        <f>T32*(P32)*1000</f>
        <v>0</v>
      </c>
      <c r="Y32" s="70"/>
      <c r="Z32" s="4">
        <v>0</v>
      </c>
      <c r="AA32" s="180">
        <v>0</v>
      </c>
      <c r="AB32" s="19">
        <f>AA32*Z32</f>
        <v>0</v>
      </c>
      <c r="AC32" s="21">
        <f>IF(Z32=0,0,U32/Z32)</f>
        <v>0</v>
      </c>
      <c r="AD32" s="189"/>
      <c r="AE32" s="23">
        <f>AA32*U32</f>
        <v>0</v>
      </c>
      <c r="AF32" s="180">
        <v>0</v>
      </c>
      <c r="AG32" s="88">
        <f>IF(AF32=0,0,"$"&amp;ROUND(AF32*AE32,0)&amp;" for "&amp;AA32&amp;" days")</f>
        <v>0</v>
      </c>
      <c r="AH32" s="70">
        <f>R32</f>
        <v>0</v>
      </c>
      <c r="AI32" s="27"/>
      <c r="AJ32" s="27"/>
      <c r="AK32" s="27"/>
      <c r="AL32" s="27"/>
      <c r="AM32" s="27"/>
      <c r="AN32" s="27"/>
      <c r="AO32" s="27"/>
      <c r="AP32" s="27"/>
    </row>
    <row r="33" spans="1:42" ht="15">
      <c r="A33" s="27"/>
      <c r="B33" s="183"/>
      <c r="C33" s="102">
        <v>0</v>
      </c>
      <c r="D33" s="139" t="s">
        <v>47</v>
      </c>
      <c r="E33" s="140">
        <v>0</v>
      </c>
      <c r="F33" s="141" t="s">
        <v>48</v>
      </c>
      <c r="G33" s="107">
        <f>IF(C33&gt;0,C33/E33,H33/10)</f>
        <v>0</v>
      </c>
      <c r="H33" s="29">
        <v>0</v>
      </c>
      <c r="I33" s="30">
        <v>0</v>
      </c>
      <c r="J33" s="145" t="s">
        <v>49</v>
      </c>
      <c r="K33" s="110">
        <v>0</v>
      </c>
      <c r="L33" s="135" t="s">
        <v>48</v>
      </c>
      <c r="M33" s="142">
        <f>I33*K33</f>
        <v>0</v>
      </c>
      <c r="N33" s="67">
        <f>IF(M33=0,0,G33/M33)</f>
        <v>0</v>
      </c>
      <c r="O33" s="31">
        <v>0</v>
      </c>
      <c r="P33" s="68">
        <f>I33*O33</f>
        <v>0</v>
      </c>
      <c r="Q33" s="69">
        <f>IF(P33=0,0,G33/P33/100)</f>
        <v>0</v>
      </c>
      <c r="R33" s="70">
        <f>B33</f>
        <v>0</v>
      </c>
      <c r="S33" s="70"/>
      <c r="T33" s="25">
        <v>0</v>
      </c>
      <c r="U33" s="195">
        <f>H33/10*T33/100</f>
        <v>0</v>
      </c>
      <c r="V33" s="196">
        <f>U33*31</f>
        <v>0</v>
      </c>
      <c r="W33" s="2">
        <f>T33*M33</f>
        <v>0</v>
      </c>
      <c r="X33" s="3">
        <f>T33*(P33)*1000</f>
        <v>0</v>
      </c>
      <c r="Y33" s="70"/>
      <c r="Z33" s="4">
        <v>0</v>
      </c>
      <c r="AA33" s="180">
        <v>0</v>
      </c>
      <c r="AB33" s="19">
        <f>AA33*Z33</f>
        <v>0</v>
      </c>
      <c r="AC33" s="21">
        <f>IF(Z33=0,0,U33/Z33)</f>
        <v>0</v>
      </c>
      <c r="AD33" s="189"/>
      <c r="AE33" s="23">
        <f>AA33*U33</f>
        <v>0</v>
      </c>
      <c r="AF33" s="180">
        <v>0</v>
      </c>
      <c r="AG33" s="88">
        <f>IF(AF33=0,0,"$"&amp;ROUND(AF33*AE33,0)&amp;" for "&amp;AA33&amp;" days")</f>
        <v>0</v>
      </c>
      <c r="AH33" s="70">
        <f>R33</f>
        <v>0</v>
      </c>
      <c r="AI33" s="27"/>
      <c r="AJ33" s="27"/>
      <c r="AK33" s="27"/>
      <c r="AL33" s="27"/>
      <c r="AM33" s="27"/>
      <c r="AN33" s="27"/>
      <c r="AO33" s="27"/>
      <c r="AP33" s="27"/>
    </row>
    <row r="34" spans="1:42" ht="15">
      <c r="A34" s="27"/>
      <c r="B34" s="183"/>
      <c r="C34" s="102">
        <v>0</v>
      </c>
      <c r="D34" s="136" t="s">
        <v>47</v>
      </c>
      <c r="E34" s="137">
        <v>0</v>
      </c>
      <c r="F34" s="138" t="s">
        <v>48</v>
      </c>
      <c r="G34" s="107">
        <f>IF(C34&gt;0,C34/E34,H34/10)</f>
        <v>0</v>
      </c>
      <c r="H34" s="29">
        <v>0</v>
      </c>
      <c r="I34" s="30">
        <v>0</v>
      </c>
      <c r="J34" s="146" t="s">
        <v>49</v>
      </c>
      <c r="K34" s="140">
        <v>0</v>
      </c>
      <c r="L34" s="141" t="s">
        <v>48</v>
      </c>
      <c r="M34" s="142">
        <f>I34*K34</f>
        <v>0</v>
      </c>
      <c r="N34" s="67">
        <f>IF(M34=0,0,G34/M34)</f>
        <v>0</v>
      </c>
      <c r="O34" s="31">
        <v>0</v>
      </c>
      <c r="P34" s="68">
        <f>I34*O34</f>
        <v>0</v>
      </c>
      <c r="Q34" s="69">
        <f>IF(P34=0,0,G34/P34/100)</f>
        <v>0</v>
      </c>
      <c r="R34" s="70">
        <f>B34</f>
        <v>0</v>
      </c>
      <c r="S34" s="70"/>
      <c r="T34" s="25">
        <v>0</v>
      </c>
      <c r="U34" s="195">
        <f>H34/10*T34/100</f>
        <v>0</v>
      </c>
      <c r="V34" s="196">
        <f>U34*31</f>
        <v>0</v>
      </c>
      <c r="W34" s="2">
        <f>T34*M34</f>
        <v>0</v>
      </c>
      <c r="X34" s="3">
        <f>T34*(P34)*1000</f>
        <v>0</v>
      </c>
      <c r="Y34" s="70"/>
      <c r="Z34" s="5">
        <v>0</v>
      </c>
      <c r="AA34" s="181">
        <v>0</v>
      </c>
      <c r="AB34" s="20">
        <f>AA34*Z34</f>
        <v>0</v>
      </c>
      <c r="AC34" s="22">
        <f>IF(Z34=0,0,U34/Z34)</f>
        <v>0</v>
      </c>
      <c r="AD34" s="189"/>
      <c r="AE34" s="24">
        <f>AA34*U34</f>
        <v>0</v>
      </c>
      <c r="AF34" s="181">
        <v>0</v>
      </c>
      <c r="AG34" s="89">
        <f>IF(AF34=0,0,"$"&amp;ROUND(AF34*AE34,0)&amp;" for "&amp;AA34&amp;" days")</f>
        <v>0</v>
      </c>
      <c r="AH34" s="70">
        <f>R34</f>
        <v>0</v>
      </c>
      <c r="AI34" s="27"/>
      <c r="AJ34" s="27"/>
      <c r="AK34" s="27"/>
      <c r="AL34" s="27"/>
      <c r="AM34" s="27"/>
      <c r="AN34" s="27"/>
      <c r="AO34" s="27"/>
      <c r="AP34" s="27"/>
    </row>
    <row r="35" spans="1:42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</row>
    <row r="36" spans="1:42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</row>
    <row r="37" spans="1:42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</row>
    <row r="38" spans="1:42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</row>
    <row r="39" spans="1:42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</row>
    <row r="40" spans="1:42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</row>
    <row r="41" spans="1:42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</row>
    <row r="42" spans="1:42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</row>
    <row r="43" spans="1:42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</row>
    <row r="44" spans="1:42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</row>
    <row r="45" spans="1:42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</row>
    <row r="46" spans="1:42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</row>
    <row r="47" spans="1:42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</row>
    <row r="48" spans="1:42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</row>
    <row r="49" spans="1:42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</row>
  </sheetData>
  <sheetProtection sheet="1"/>
  <mergeCells count="12">
    <mergeCell ref="B7:B8"/>
    <mergeCell ref="C7:C8"/>
    <mergeCell ref="E7:E8"/>
    <mergeCell ref="G7:G8"/>
    <mergeCell ref="H7:H8"/>
    <mergeCell ref="K7:K8"/>
    <mergeCell ref="N7:N8"/>
    <mergeCell ref="O7:O8"/>
    <mergeCell ref="P7:P8"/>
    <mergeCell ref="Q7:Q8"/>
    <mergeCell ref="U11:V11"/>
    <mergeCell ref="W11:X11"/>
  </mergeCells>
  <conditionalFormatting sqref="T22">
    <cfRule type="cellIs" priority="16" dxfId="16" operator="equal" stopIfTrue="1">
      <formula>0</formula>
    </cfRule>
  </conditionalFormatting>
  <conditionalFormatting sqref="T13:T34">
    <cfRule type="cellIs" priority="15" dxfId="15" operator="equal" stopIfTrue="1">
      <formula>0</formula>
    </cfRule>
  </conditionalFormatting>
  <conditionalFormatting sqref="Z13:Z34">
    <cfRule type="cellIs" priority="14" dxfId="0" operator="equal" stopIfTrue="1">
      <formula>0</formula>
    </cfRule>
  </conditionalFormatting>
  <conditionalFormatting sqref="C13:C34 H28:I34 K28:K34 O28:O34 E13:E34">
    <cfRule type="cellIs" priority="13" dxfId="4" operator="equal" stopIfTrue="1">
      <formula>0</formula>
    </cfRule>
  </conditionalFormatting>
  <conditionalFormatting sqref="N22:N34 Q22:Q34">
    <cfRule type="cellIs" priority="12" dxfId="1" operator="equal" stopIfTrue="1">
      <formula>0</formula>
    </cfRule>
  </conditionalFormatting>
  <conditionalFormatting sqref="P13:P34 M13:M34 G13:G34">
    <cfRule type="cellIs" priority="11" dxfId="1" operator="equal" stopIfTrue="1">
      <formula>0</formula>
    </cfRule>
  </conditionalFormatting>
  <conditionalFormatting sqref="N13:N34">
    <cfRule type="cellIs" priority="10" dxfId="10" operator="equal" stopIfTrue="1">
      <formula>0</formula>
    </cfRule>
  </conditionalFormatting>
  <conditionalFormatting sqref="Q13:Q34">
    <cfRule type="cellIs" priority="9" dxfId="0" operator="equal" stopIfTrue="1">
      <formula>0</formula>
    </cfRule>
  </conditionalFormatting>
  <conditionalFormatting sqref="AC13:AC34">
    <cfRule type="cellIs" priority="8" dxfId="1" operator="equal" stopIfTrue="1">
      <formula>0</formula>
    </cfRule>
  </conditionalFormatting>
  <conditionalFormatting sqref="R13:R34">
    <cfRule type="cellIs" priority="7" dxfId="1" operator="equal" stopIfTrue="1">
      <formula>0</formula>
    </cfRule>
  </conditionalFormatting>
  <conditionalFormatting sqref="H13:I27">
    <cfRule type="cellIs" priority="6" dxfId="4" operator="equal" stopIfTrue="1">
      <formula>0</formula>
    </cfRule>
  </conditionalFormatting>
  <conditionalFormatting sqref="K13:K27">
    <cfRule type="cellIs" priority="5" dxfId="4" operator="equal" stopIfTrue="1">
      <formula>0</formula>
    </cfRule>
  </conditionalFormatting>
  <conditionalFormatting sqref="O13:O27">
    <cfRule type="cellIs" priority="4" dxfId="4" operator="equal" stopIfTrue="1">
      <formula>0</formula>
    </cfRule>
  </conditionalFormatting>
  <conditionalFormatting sqref="AA13:AA34">
    <cfRule type="cellIs" priority="3" dxfId="0" operator="equal" stopIfTrue="1">
      <formula>0</formula>
    </cfRule>
  </conditionalFormatting>
  <conditionalFormatting sqref="AF13:AF34">
    <cfRule type="cellIs" priority="2" dxfId="0" operator="equal" stopIfTrue="1">
      <formula>0</formula>
    </cfRule>
  </conditionalFormatting>
  <conditionalFormatting sqref="AH13:AH34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AP49"/>
  <sheetViews>
    <sheetView tabSelected="1" zoomScale="85" zoomScaleNormal="85" zoomScalePageLayoutView="0" workbookViewId="0" topLeftCell="A1">
      <selection activeCell="B13" sqref="B13"/>
    </sheetView>
  </sheetViews>
  <sheetFormatPr defaultColWidth="9.140625" defaultRowHeight="12.75"/>
  <cols>
    <col min="1" max="1" width="3.7109375" style="190" customWidth="1"/>
    <col min="2" max="2" width="25.57421875" style="190" customWidth="1"/>
    <col min="3" max="3" width="11.28125" style="190" customWidth="1"/>
    <col min="4" max="4" width="1.7109375" style="190" bestFit="1" customWidth="1"/>
    <col min="5" max="5" width="7.7109375" style="190" customWidth="1"/>
    <col min="6" max="6" width="2.28125" style="190" bestFit="1" customWidth="1"/>
    <col min="7" max="7" width="10.7109375" style="190" customWidth="1"/>
    <col min="8" max="8" width="8.8515625" style="190" customWidth="1"/>
    <col min="9" max="9" width="13.421875" style="190" customWidth="1"/>
    <col min="10" max="10" width="2.28125" style="190" customWidth="1"/>
    <col min="11" max="11" width="11.28125" style="190" customWidth="1"/>
    <col min="12" max="12" width="2.28125" style="190" bestFit="1" customWidth="1"/>
    <col min="13" max="13" width="11.28125" style="190" customWidth="1"/>
    <col min="14" max="14" width="8.8515625" style="190" customWidth="1"/>
    <col min="15" max="15" width="10.140625" style="190" customWidth="1"/>
    <col min="16" max="16" width="12.00390625" style="190" customWidth="1"/>
    <col min="17" max="17" width="8.8515625" style="190" customWidth="1"/>
    <col min="18" max="18" width="17.7109375" style="190" customWidth="1"/>
    <col min="19" max="19" width="1.57421875" style="190" customWidth="1"/>
    <col min="20" max="20" width="9.28125" style="190" customWidth="1"/>
    <col min="21" max="21" width="7.7109375" style="190" bestFit="1" customWidth="1"/>
    <col min="22" max="22" width="9.7109375" style="190" bestFit="1" customWidth="1"/>
    <col min="23" max="23" width="8.421875" style="190" customWidth="1"/>
    <col min="24" max="24" width="8.8515625" style="190" customWidth="1"/>
    <col min="25" max="25" width="2.140625" style="190" customWidth="1"/>
    <col min="26" max="26" width="13.28125" style="190" customWidth="1"/>
    <col min="27" max="27" width="6.140625" style="190" customWidth="1"/>
    <col min="28" max="28" width="11.00390625" style="190" customWidth="1"/>
    <col min="29" max="29" width="10.28125" style="190" bestFit="1" customWidth="1"/>
    <col min="30" max="30" width="1.8515625" style="190" customWidth="1"/>
    <col min="31" max="31" width="15.28125" style="190" customWidth="1"/>
    <col min="32" max="32" width="10.00390625" style="190" bestFit="1" customWidth="1"/>
    <col min="33" max="33" width="24.140625" style="190" customWidth="1"/>
    <col min="34" max="16384" width="8.8515625" style="190" customWidth="1"/>
  </cols>
  <sheetData>
    <row r="1" spans="1:32" ht="6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F1" s="189"/>
    </row>
    <row r="2" spans="1:42" ht="18" customHeight="1">
      <c r="A2" s="189"/>
      <c r="B2" s="189"/>
      <c r="C2" s="92" t="s">
        <v>33</v>
      </c>
      <c r="D2" s="93"/>
      <c r="E2" s="94" t="s">
        <v>31</v>
      </c>
      <c r="F2" s="189"/>
      <c r="G2" s="189"/>
      <c r="H2" s="66" t="s">
        <v>34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72" t="s">
        <v>69</v>
      </c>
      <c r="U2" s="73"/>
      <c r="V2" s="73"/>
      <c r="W2" s="73"/>
      <c r="X2" s="73"/>
      <c r="Y2" s="73"/>
      <c r="Z2" s="73"/>
      <c r="AA2" s="73"/>
      <c r="AB2" s="73"/>
      <c r="AC2" s="73"/>
      <c r="AD2" s="74"/>
      <c r="AE2" s="75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</row>
    <row r="3" spans="1:42" ht="15" customHeight="1">
      <c r="A3" s="189"/>
      <c r="B3" s="189"/>
      <c r="C3" s="95" t="s">
        <v>52</v>
      </c>
      <c r="D3" s="96"/>
      <c r="E3" s="97" t="s">
        <v>53</v>
      </c>
      <c r="F3" s="189"/>
      <c r="G3" s="189"/>
      <c r="H3" s="66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76" t="s">
        <v>70</v>
      </c>
      <c r="U3" s="77"/>
      <c r="V3" s="77"/>
      <c r="W3" s="77"/>
      <c r="X3" s="77"/>
      <c r="Y3" s="77"/>
      <c r="Z3" s="78" t="s">
        <v>74</v>
      </c>
      <c r="AA3" s="77"/>
      <c r="AB3" s="77"/>
      <c r="AC3" s="77"/>
      <c r="AD3" s="79"/>
      <c r="AE3" s="80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</row>
    <row r="4" spans="1:42" ht="15" customHeight="1">
      <c r="A4" s="189"/>
      <c r="B4" s="189"/>
      <c r="C4" s="28">
        <v>870</v>
      </c>
      <c r="D4" s="191"/>
      <c r="E4" s="32">
        <f>IF(C4=0,0,1000/C4)</f>
        <v>1.1494252873563218</v>
      </c>
      <c r="F4" s="189"/>
      <c r="G4" s="189"/>
      <c r="H4" s="66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72" t="s">
        <v>71</v>
      </c>
      <c r="U4" s="73"/>
      <c r="V4" s="73"/>
      <c r="W4" s="73"/>
      <c r="X4" s="73"/>
      <c r="Y4" s="73"/>
      <c r="Z4" s="73"/>
      <c r="AA4" s="73"/>
      <c r="AB4" s="73"/>
      <c r="AC4" s="73"/>
      <c r="AD4" s="74"/>
      <c r="AE4" s="75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</row>
    <row r="5" spans="1:42" ht="14.2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81" t="s">
        <v>72</v>
      </c>
      <c r="U5" s="82"/>
      <c r="V5" s="82"/>
      <c r="W5" s="82"/>
      <c r="X5" s="82"/>
      <c r="Y5" s="82"/>
      <c r="Z5" s="82"/>
      <c r="AA5" s="82"/>
      <c r="AB5" s="82"/>
      <c r="AC5" s="82"/>
      <c r="AD5" s="83"/>
      <c r="AE5" s="84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</row>
    <row r="6" spans="1:42" ht="15.75">
      <c r="A6" s="189"/>
      <c r="B6" s="151"/>
      <c r="C6" s="90" t="s">
        <v>30</v>
      </c>
      <c r="D6" s="108"/>
      <c r="E6" s="108"/>
      <c r="F6" s="94"/>
      <c r="G6" s="151"/>
      <c r="H6" s="151"/>
      <c r="I6" s="192"/>
      <c r="J6" s="193"/>
      <c r="K6" s="152"/>
      <c r="L6" s="152"/>
      <c r="M6" s="59" t="s">
        <v>35</v>
      </c>
      <c r="N6" s="59"/>
      <c r="O6" s="60"/>
      <c r="P6" s="61" t="s">
        <v>36</v>
      </c>
      <c r="Q6" s="62"/>
      <c r="R6" s="189"/>
      <c r="S6" s="189"/>
      <c r="T6" s="85" t="s">
        <v>73</v>
      </c>
      <c r="U6" s="86"/>
      <c r="V6" s="82"/>
      <c r="W6" s="82"/>
      <c r="X6" s="82"/>
      <c r="Y6" s="82"/>
      <c r="Z6" s="82"/>
      <c r="AA6" s="82"/>
      <c r="AB6" s="82"/>
      <c r="AC6" s="82"/>
      <c r="AD6" s="83"/>
      <c r="AE6" s="84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</row>
    <row r="7" spans="1:42" ht="15.75">
      <c r="A7" s="189"/>
      <c r="B7" s="168" t="s">
        <v>0</v>
      </c>
      <c r="C7" s="170" t="s">
        <v>32</v>
      </c>
      <c r="D7" s="149"/>
      <c r="E7" s="172" t="s">
        <v>31</v>
      </c>
      <c r="F7" s="111"/>
      <c r="G7" s="174" t="s">
        <v>27</v>
      </c>
      <c r="H7" s="176" t="s">
        <v>14</v>
      </c>
      <c r="I7" s="34" t="s">
        <v>37</v>
      </c>
      <c r="J7" s="35"/>
      <c r="K7" s="156" t="s">
        <v>13</v>
      </c>
      <c r="L7" s="122"/>
      <c r="M7" s="122" t="s">
        <v>39</v>
      </c>
      <c r="N7" s="156" t="s">
        <v>1</v>
      </c>
      <c r="O7" s="158" t="s">
        <v>2</v>
      </c>
      <c r="P7" s="160" t="s">
        <v>2</v>
      </c>
      <c r="Q7" s="162" t="s">
        <v>3</v>
      </c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</row>
    <row r="8" spans="1:42" ht="15.75">
      <c r="A8" s="189"/>
      <c r="B8" s="169"/>
      <c r="C8" s="171"/>
      <c r="D8" s="150"/>
      <c r="E8" s="173"/>
      <c r="F8" s="112"/>
      <c r="G8" s="175"/>
      <c r="H8" s="177"/>
      <c r="I8" s="36" t="s">
        <v>38</v>
      </c>
      <c r="J8" s="39"/>
      <c r="K8" s="178"/>
      <c r="L8" s="124"/>
      <c r="M8" s="123" t="s">
        <v>40</v>
      </c>
      <c r="N8" s="157"/>
      <c r="O8" s="159"/>
      <c r="P8" s="161"/>
      <c r="Q8" s="163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</row>
    <row r="9" spans="1:42" ht="31.5">
      <c r="A9" s="189"/>
      <c r="B9" s="37"/>
      <c r="C9" s="98"/>
      <c r="D9" s="114"/>
      <c r="E9" s="115"/>
      <c r="F9" s="116"/>
      <c r="G9" s="103" t="s">
        <v>41</v>
      </c>
      <c r="H9" s="33" t="s">
        <v>41</v>
      </c>
      <c r="I9" s="38" t="s">
        <v>29</v>
      </c>
      <c r="J9" s="127"/>
      <c r="K9" s="59" t="s">
        <v>28</v>
      </c>
      <c r="L9" s="128"/>
      <c r="M9" s="124" t="s">
        <v>41</v>
      </c>
      <c r="N9" s="153"/>
      <c r="O9" s="40" t="s">
        <v>28</v>
      </c>
      <c r="P9" s="41" t="s">
        <v>41</v>
      </c>
      <c r="Q9" s="42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</row>
    <row r="10" spans="1:38" ht="16.5" customHeight="1">
      <c r="A10" s="189"/>
      <c r="B10" s="43" t="s">
        <v>55</v>
      </c>
      <c r="C10" s="99" t="s">
        <v>67</v>
      </c>
      <c r="D10" s="117"/>
      <c r="E10" s="118" t="s">
        <v>51</v>
      </c>
      <c r="F10" s="119"/>
      <c r="G10" s="104" t="s">
        <v>61</v>
      </c>
      <c r="H10" s="44" t="s">
        <v>58</v>
      </c>
      <c r="I10" s="45" t="s">
        <v>62</v>
      </c>
      <c r="J10" s="46"/>
      <c r="K10" s="129" t="s">
        <v>51</v>
      </c>
      <c r="L10" s="125"/>
      <c r="M10" s="125" t="s">
        <v>8</v>
      </c>
      <c r="N10" s="47" t="s">
        <v>42</v>
      </c>
      <c r="O10" s="48" t="s">
        <v>51</v>
      </c>
      <c r="P10" s="49" t="s">
        <v>11</v>
      </c>
      <c r="Q10" s="50" t="s">
        <v>43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</row>
    <row r="11" spans="1:42" ht="39" customHeight="1">
      <c r="A11" s="189"/>
      <c r="B11" s="51" t="s">
        <v>56</v>
      </c>
      <c r="C11" s="100" t="s">
        <v>57</v>
      </c>
      <c r="D11" s="120"/>
      <c r="E11" s="91"/>
      <c r="F11" s="121"/>
      <c r="G11" s="105" t="s">
        <v>59</v>
      </c>
      <c r="H11" s="52" t="s">
        <v>67</v>
      </c>
      <c r="I11" s="179" t="s">
        <v>78</v>
      </c>
      <c r="J11" s="53"/>
      <c r="K11" s="54" t="s">
        <v>54</v>
      </c>
      <c r="L11" s="130"/>
      <c r="M11" s="126" t="s">
        <v>51</v>
      </c>
      <c r="N11" s="55"/>
      <c r="O11" s="56" t="s">
        <v>50</v>
      </c>
      <c r="P11" s="57" t="s">
        <v>51</v>
      </c>
      <c r="Q11" s="58"/>
      <c r="R11" s="189"/>
      <c r="S11" s="189"/>
      <c r="T11" s="14" t="s">
        <v>21</v>
      </c>
      <c r="U11" s="164" t="s">
        <v>19</v>
      </c>
      <c r="V11" s="165"/>
      <c r="W11" s="166" t="s">
        <v>20</v>
      </c>
      <c r="X11" s="167"/>
      <c r="Y11" s="189"/>
      <c r="Z11" s="71" t="s">
        <v>63</v>
      </c>
      <c r="AA11" s="6"/>
      <c r="AB11" s="7"/>
      <c r="AC11" s="87"/>
      <c r="AD11" s="189"/>
      <c r="AE11" s="9" t="s">
        <v>19</v>
      </c>
      <c r="AF11" s="10"/>
      <c r="AG11" s="11"/>
      <c r="AH11" s="189"/>
      <c r="AI11" s="189"/>
      <c r="AJ11" s="189"/>
      <c r="AK11" s="189"/>
      <c r="AL11" s="189"/>
      <c r="AM11" s="189"/>
      <c r="AN11" s="189"/>
      <c r="AO11" s="189"/>
      <c r="AP11" s="189"/>
    </row>
    <row r="12" spans="1:42" ht="33">
      <c r="A12" s="189"/>
      <c r="B12" s="194" t="s">
        <v>68</v>
      </c>
      <c r="C12" s="101" t="s">
        <v>44</v>
      </c>
      <c r="D12" s="101"/>
      <c r="E12" s="109" t="s">
        <v>45</v>
      </c>
      <c r="F12" s="113"/>
      <c r="G12" s="106" t="s">
        <v>4</v>
      </c>
      <c r="H12" s="63" t="s">
        <v>5</v>
      </c>
      <c r="I12" s="148" t="s">
        <v>6</v>
      </c>
      <c r="J12" s="143"/>
      <c r="K12" s="153" t="s">
        <v>7</v>
      </c>
      <c r="L12" s="124"/>
      <c r="M12" s="123" t="s">
        <v>9</v>
      </c>
      <c r="N12" s="64"/>
      <c r="O12" s="154" t="s">
        <v>10</v>
      </c>
      <c r="P12" s="155" t="s">
        <v>12</v>
      </c>
      <c r="Q12" s="65"/>
      <c r="R12" s="189"/>
      <c r="S12" s="189"/>
      <c r="T12" s="197" t="s">
        <v>22</v>
      </c>
      <c r="U12" s="15" t="s">
        <v>15</v>
      </c>
      <c r="V12" s="16" t="s">
        <v>16</v>
      </c>
      <c r="W12" s="17" t="s">
        <v>17</v>
      </c>
      <c r="X12" s="18" t="s">
        <v>18</v>
      </c>
      <c r="Y12" s="189"/>
      <c r="Z12" s="147" t="s">
        <v>64</v>
      </c>
      <c r="AA12" s="147" t="s">
        <v>23</v>
      </c>
      <c r="AB12" s="8" t="s">
        <v>26</v>
      </c>
      <c r="AC12" s="8" t="s">
        <v>25</v>
      </c>
      <c r="AD12" s="189"/>
      <c r="AE12" s="12" t="s">
        <v>66</v>
      </c>
      <c r="AF12" s="8" t="s">
        <v>65</v>
      </c>
      <c r="AG12" s="13" t="s">
        <v>24</v>
      </c>
      <c r="AH12" s="189"/>
      <c r="AI12" s="189"/>
      <c r="AJ12" s="189"/>
      <c r="AK12" s="189"/>
      <c r="AL12" s="189"/>
      <c r="AM12" s="189"/>
      <c r="AN12" s="189"/>
      <c r="AO12" s="189"/>
      <c r="AP12" s="189"/>
    </row>
    <row r="13" spans="1:42" ht="24">
      <c r="A13" s="189"/>
      <c r="B13" s="182"/>
      <c r="C13" s="102">
        <v>0</v>
      </c>
      <c r="D13" s="131" t="s">
        <v>47</v>
      </c>
      <c r="E13" s="132">
        <v>0</v>
      </c>
      <c r="F13" s="133" t="s">
        <v>48</v>
      </c>
      <c r="G13" s="107">
        <f>IF(C13&gt;0,C13/E13,H13/10)</f>
        <v>0</v>
      </c>
      <c r="H13" s="29">
        <v>0</v>
      </c>
      <c r="I13" s="30">
        <v>0</v>
      </c>
      <c r="J13" s="144" t="s">
        <v>49</v>
      </c>
      <c r="K13" s="132">
        <v>0</v>
      </c>
      <c r="L13" s="133" t="s">
        <v>48</v>
      </c>
      <c r="M13" s="142">
        <f>I13*K13</f>
        <v>0</v>
      </c>
      <c r="N13" s="67">
        <f>IF(M13=0,0,G13/M13)</f>
        <v>0</v>
      </c>
      <c r="O13" s="31">
        <v>0</v>
      </c>
      <c r="P13" s="68">
        <f>I13*O13</f>
        <v>0</v>
      </c>
      <c r="Q13" s="69">
        <f>IF(P13=0,0,G13/P13/100)</f>
        <v>0</v>
      </c>
      <c r="R13" s="70">
        <f>B13</f>
        <v>0</v>
      </c>
      <c r="S13" s="70"/>
      <c r="T13" s="25">
        <v>0</v>
      </c>
      <c r="U13" s="195">
        <f>H13/10*T13/100</f>
        <v>0</v>
      </c>
      <c r="V13" s="196">
        <f>U13*31</f>
        <v>0</v>
      </c>
      <c r="W13" s="2">
        <f>T13*M13</f>
        <v>0</v>
      </c>
      <c r="X13" s="3">
        <f>T13*(P13)*1000</f>
        <v>0</v>
      </c>
      <c r="Y13" s="70"/>
      <c r="Z13" s="26">
        <v>0</v>
      </c>
      <c r="AA13" s="184">
        <v>0</v>
      </c>
      <c r="AB13" s="185">
        <f>AA13*Z13</f>
        <v>0</v>
      </c>
      <c r="AC13" s="186">
        <f>IF(Z13=0,0,U13/Z13)</f>
        <v>0</v>
      </c>
      <c r="AD13" s="189"/>
      <c r="AE13" s="187">
        <f>AA13*U13</f>
        <v>0</v>
      </c>
      <c r="AF13" s="184">
        <v>0</v>
      </c>
      <c r="AG13" s="188">
        <f>IF(AF13=0,0,"$"&amp;ROUND(AF13*AE13,0)&amp;" for "&amp;AA13&amp;" days")</f>
        <v>0</v>
      </c>
      <c r="AH13" s="70">
        <f>R13</f>
        <v>0</v>
      </c>
      <c r="AI13" s="189"/>
      <c r="AJ13" s="189"/>
      <c r="AK13" s="189"/>
      <c r="AL13" s="189"/>
      <c r="AM13" s="189"/>
      <c r="AN13" s="189"/>
      <c r="AO13" s="189"/>
      <c r="AP13" s="189"/>
    </row>
    <row r="14" spans="1:42" ht="24">
      <c r="A14" s="189"/>
      <c r="B14" s="182"/>
      <c r="C14" s="102">
        <v>0</v>
      </c>
      <c r="D14" s="139" t="s">
        <v>47</v>
      </c>
      <c r="E14" s="140">
        <v>0</v>
      </c>
      <c r="F14" s="141" t="s">
        <v>48</v>
      </c>
      <c r="G14" s="107">
        <f>IF(C14&gt;0,C14/E14,H14/10)</f>
        <v>0</v>
      </c>
      <c r="H14" s="29">
        <v>0</v>
      </c>
      <c r="I14" s="30">
        <v>0</v>
      </c>
      <c r="J14" s="146" t="s">
        <v>49</v>
      </c>
      <c r="K14" s="140">
        <v>0</v>
      </c>
      <c r="L14" s="141" t="s">
        <v>48</v>
      </c>
      <c r="M14" s="142">
        <f>I14*K14</f>
        <v>0</v>
      </c>
      <c r="N14" s="67">
        <f>IF(M14=0,0,G14/M14)</f>
        <v>0</v>
      </c>
      <c r="O14" s="31">
        <v>0</v>
      </c>
      <c r="P14" s="68">
        <f>I14*O14</f>
        <v>0</v>
      </c>
      <c r="Q14" s="69">
        <f>IF(P14=0,0,G14/P14/100)</f>
        <v>0</v>
      </c>
      <c r="R14" s="70">
        <f>B14</f>
        <v>0</v>
      </c>
      <c r="S14" s="70"/>
      <c r="T14" s="25">
        <v>0</v>
      </c>
      <c r="U14" s="195">
        <f>H14/10*T14/100</f>
        <v>0</v>
      </c>
      <c r="V14" s="196">
        <f>U14*31</f>
        <v>0</v>
      </c>
      <c r="W14" s="2">
        <f>T14*M14</f>
        <v>0</v>
      </c>
      <c r="X14" s="3">
        <f>T14*(P14)*1000</f>
        <v>0</v>
      </c>
      <c r="Y14" s="70"/>
      <c r="Z14" s="4">
        <v>0</v>
      </c>
      <c r="AA14" s="180">
        <v>0</v>
      </c>
      <c r="AB14" s="19">
        <f>AA14*Z14</f>
        <v>0</v>
      </c>
      <c r="AC14" s="21">
        <f>IF(Z14=0,0,U14/Z14)</f>
        <v>0</v>
      </c>
      <c r="AD14" s="189"/>
      <c r="AE14" s="23">
        <f>AA14*U14</f>
        <v>0</v>
      </c>
      <c r="AF14" s="180">
        <v>0</v>
      </c>
      <c r="AG14" s="88">
        <f>IF(AF14=0,0,"$"&amp;ROUND(AF14*AE14,0)&amp;" for "&amp;AA14&amp;" days")</f>
        <v>0</v>
      </c>
      <c r="AH14" s="70">
        <f>R14</f>
        <v>0</v>
      </c>
      <c r="AI14" s="189"/>
      <c r="AJ14" s="189"/>
      <c r="AK14" s="189"/>
      <c r="AL14" s="189"/>
      <c r="AM14" s="189"/>
      <c r="AN14" s="189"/>
      <c r="AO14" s="189"/>
      <c r="AP14" s="189"/>
    </row>
    <row r="15" spans="1:42" ht="24">
      <c r="A15" s="189"/>
      <c r="B15" s="182"/>
      <c r="C15" s="102">
        <v>0</v>
      </c>
      <c r="D15" s="134" t="s">
        <v>47</v>
      </c>
      <c r="E15" s="140">
        <v>0</v>
      </c>
      <c r="F15" s="135" t="s">
        <v>48</v>
      </c>
      <c r="G15" s="107">
        <f>IF(C15&gt;0,C15/E15,H15/10)</f>
        <v>0</v>
      </c>
      <c r="H15" s="29">
        <v>0</v>
      </c>
      <c r="I15" s="30">
        <v>0</v>
      </c>
      <c r="J15" s="145" t="s">
        <v>49</v>
      </c>
      <c r="K15" s="140">
        <v>0</v>
      </c>
      <c r="L15" s="135" t="s">
        <v>48</v>
      </c>
      <c r="M15" s="142">
        <f>I15*K15</f>
        <v>0</v>
      </c>
      <c r="N15" s="67">
        <f>IF(M15=0,0,G15/M15)</f>
        <v>0</v>
      </c>
      <c r="O15" s="31">
        <v>0</v>
      </c>
      <c r="P15" s="68">
        <f>I15*O15</f>
        <v>0</v>
      </c>
      <c r="Q15" s="69">
        <f>IF(P15=0,0,G15/P15/100)</f>
        <v>0</v>
      </c>
      <c r="R15" s="70">
        <f>B15</f>
        <v>0</v>
      </c>
      <c r="S15" s="70"/>
      <c r="T15" s="25">
        <v>0</v>
      </c>
      <c r="U15" s="195">
        <f>H15/10*T15/100</f>
        <v>0</v>
      </c>
      <c r="V15" s="196">
        <f>U15*31</f>
        <v>0</v>
      </c>
      <c r="W15" s="2">
        <f>T15*M15</f>
        <v>0</v>
      </c>
      <c r="X15" s="3">
        <f>T15*(P15)*1000</f>
        <v>0</v>
      </c>
      <c r="Y15" s="70"/>
      <c r="Z15" s="4">
        <v>0</v>
      </c>
      <c r="AA15" s="180">
        <v>0</v>
      </c>
      <c r="AB15" s="19">
        <f>AA15*Z15</f>
        <v>0</v>
      </c>
      <c r="AC15" s="21">
        <f>IF(Z15=0,0,U15/Z15)</f>
        <v>0</v>
      </c>
      <c r="AD15" s="189"/>
      <c r="AE15" s="23">
        <f>AA15*U15</f>
        <v>0</v>
      </c>
      <c r="AF15" s="180">
        <v>0</v>
      </c>
      <c r="AG15" s="88">
        <f>IF(AF15=0,0,"$"&amp;ROUND(AF15*AE15,0)&amp;" for "&amp;AA15&amp;" days")</f>
        <v>0</v>
      </c>
      <c r="AH15" s="70">
        <f>R15</f>
        <v>0</v>
      </c>
      <c r="AI15" s="189"/>
      <c r="AJ15" s="189"/>
      <c r="AK15" s="189"/>
      <c r="AL15" s="189"/>
      <c r="AM15" s="189"/>
      <c r="AN15" s="189"/>
      <c r="AO15" s="189"/>
      <c r="AP15" s="189"/>
    </row>
    <row r="16" spans="1:42" ht="15">
      <c r="A16" s="189"/>
      <c r="B16" s="182"/>
      <c r="C16" s="102">
        <v>0</v>
      </c>
      <c r="D16" s="139" t="s">
        <v>47</v>
      </c>
      <c r="E16" s="140">
        <v>0</v>
      </c>
      <c r="F16" s="141" t="s">
        <v>48</v>
      </c>
      <c r="G16" s="107">
        <f>IF(C16&gt;0,C16/E16,H16/10)</f>
        <v>0</v>
      </c>
      <c r="H16" s="29">
        <v>0</v>
      </c>
      <c r="I16" s="30">
        <v>0</v>
      </c>
      <c r="J16" s="146" t="s">
        <v>49</v>
      </c>
      <c r="K16" s="140">
        <v>0</v>
      </c>
      <c r="L16" s="141" t="s">
        <v>48</v>
      </c>
      <c r="M16" s="142">
        <f>I16*K16</f>
        <v>0</v>
      </c>
      <c r="N16" s="67">
        <f>IF(M16=0,0,G16/M16)</f>
        <v>0</v>
      </c>
      <c r="O16" s="31">
        <v>0</v>
      </c>
      <c r="P16" s="68">
        <f>I16*O16</f>
        <v>0</v>
      </c>
      <c r="Q16" s="69">
        <f>IF(P16=0,0,G16/P16/100)</f>
        <v>0</v>
      </c>
      <c r="R16" s="70">
        <f>B16</f>
        <v>0</v>
      </c>
      <c r="S16" s="70"/>
      <c r="T16" s="25">
        <v>0</v>
      </c>
      <c r="U16" s="195">
        <f>H16/10*T16/100</f>
        <v>0</v>
      </c>
      <c r="V16" s="196">
        <f>U16*31</f>
        <v>0</v>
      </c>
      <c r="W16" s="2">
        <f>T16*M16</f>
        <v>0</v>
      </c>
      <c r="X16" s="3">
        <f>T16*(P16)*1000</f>
        <v>0</v>
      </c>
      <c r="Y16" s="70"/>
      <c r="Z16" s="4">
        <v>0</v>
      </c>
      <c r="AA16" s="180">
        <v>0</v>
      </c>
      <c r="AB16" s="19">
        <f>AA16*Z16</f>
        <v>0</v>
      </c>
      <c r="AC16" s="21">
        <f>IF(Z16=0,0,U16/Z16)</f>
        <v>0</v>
      </c>
      <c r="AD16" s="189"/>
      <c r="AE16" s="23">
        <f>AA16*U16</f>
        <v>0</v>
      </c>
      <c r="AF16" s="180">
        <v>0</v>
      </c>
      <c r="AG16" s="88">
        <f>IF(AF16=0,0,"$"&amp;ROUND(AF16*AE16,0)&amp;" for "&amp;AA16&amp;" days")</f>
        <v>0</v>
      </c>
      <c r="AH16" s="70">
        <f>R16</f>
        <v>0</v>
      </c>
      <c r="AI16" s="189"/>
      <c r="AJ16" s="189"/>
      <c r="AK16" s="189"/>
      <c r="AL16" s="189"/>
      <c r="AM16" s="189"/>
      <c r="AN16" s="189"/>
      <c r="AO16" s="189"/>
      <c r="AP16" s="189"/>
    </row>
    <row r="17" spans="1:42" ht="15">
      <c r="A17" s="189"/>
      <c r="B17" s="182"/>
      <c r="C17" s="102">
        <v>0</v>
      </c>
      <c r="D17" s="134" t="s">
        <v>47</v>
      </c>
      <c r="E17" s="140">
        <v>0</v>
      </c>
      <c r="F17" s="135" t="s">
        <v>48</v>
      </c>
      <c r="G17" s="107">
        <f>IF(C17&gt;0,C17/E17,H17/10)</f>
        <v>0</v>
      </c>
      <c r="H17" s="29">
        <v>0</v>
      </c>
      <c r="I17" s="30">
        <v>0</v>
      </c>
      <c r="J17" s="145" t="s">
        <v>49</v>
      </c>
      <c r="K17" s="140">
        <v>0</v>
      </c>
      <c r="L17" s="135" t="s">
        <v>48</v>
      </c>
      <c r="M17" s="142">
        <f>I17*K17</f>
        <v>0</v>
      </c>
      <c r="N17" s="67">
        <f>IF(M17=0,0,G17/M17)</f>
        <v>0</v>
      </c>
      <c r="O17" s="31">
        <v>0</v>
      </c>
      <c r="P17" s="68">
        <f>I17*O17</f>
        <v>0</v>
      </c>
      <c r="Q17" s="69">
        <f>IF(P17=0,0,G17/P17/100)</f>
        <v>0</v>
      </c>
      <c r="R17" s="70">
        <f>B17</f>
        <v>0</v>
      </c>
      <c r="S17" s="70"/>
      <c r="T17" s="25">
        <v>0</v>
      </c>
      <c r="U17" s="195">
        <f>H17/10*T17/100</f>
        <v>0</v>
      </c>
      <c r="V17" s="196">
        <f>U17*31</f>
        <v>0</v>
      </c>
      <c r="W17" s="2">
        <f>T17*M17</f>
        <v>0</v>
      </c>
      <c r="X17" s="3">
        <f>T17*(P17)*1000</f>
        <v>0</v>
      </c>
      <c r="Y17" s="70"/>
      <c r="Z17" s="4">
        <v>0</v>
      </c>
      <c r="AA17" s="180">
        <v>0</v>
      </c>
      <c r="AB17" s="19">
        <f>AA17*Z17</f>
        <v>0</v>
      </c>
      <c r="AC17" s="21">
        <f>IF(Z17=0,0,U17/Z17)</f>
        <v>0</v>
      </c>
      <c r="AD17" s="189"/>
      <c r="AE17" s="23">
        <f>AA17*U17</f>
        <v>0</v>
      </c>
      <c r="AF17" s="180">
        <v>0</v>
      </c>
      <c r="AG17" s="88">
        <f>IF(AF17=0,0,"$"&amp;ROUND(AF17*AE17,0)&amp;" for "&amp;AA17&amp;" days")</f>
        <v>0</v>
      </c>
      <c r="AH17" s="70">
        <f>R17</f>
        <v>0</v>
      </c>
      <c r="AI17" s="189"/>
      <c r="AJ17" s="189"/>
      <c r="AK17" s="189"/>
      <c r="AL17" s="189"/>
      <c r="AM17" s="189"/>
      <c r="AN17" s="189"/>
      <c r="AO17" s="189"/>
      <c r="AP17" s="189"/>
    </row>
    <row r="18" spans="1:42" ht="15">
      <c r="A18" s="189"/>
      <c r="B18" s="183"/>
      <c r="C18" s="102">
        <v>0</v>
      </c>
      <c r="D18" s="139" t="s">
        <v>47</v>
      </c>
      <c r="E18" s="140">
        <v>0</v>
      </c>
      <c r="F18" s="141" t="s">
        <v>48</v>
      </c>
      <c r="G18" s="107">
        <f>IF(C18&gt;0,C18/E18,H18/10)</f>
        <v>0</v>
      </c>
      <c r="H18" s="29">
        <v>0</v>
      </c>
      <c r="I18" s="30">
        <v>0</v>
      </c>
      <c r="J18" s="146" t="s">
        <v>49</v>
      </c>
      <c r="K18" s="140">
        <v>0</v>
      </c>
      <c r="L18" s="141" t="s">
        <v>48</v>
      </c>
      <c r="M18" s="142">
        <f>I18*K18</f>
        <v>0</v>
      </c>
      <c r="N18" s="67">
        <f>IF(M18=0,0,G18/M18)</f>
        <v>0</v>
      </c>
      <c r="O18" s="31">
        <v>0</v>
      </c>
      <c r="P18" s="68">
        <f>I18*O18</f>
        <v>0</v>
      </c>
      <c r="Q18" s="69">
        <f>IF(P18=0,0,G18/P18/100)</f>
        <v>0</v>
      </c>
      <c r="R18" s="70">
        <f>B18</f>
        <v>0</v>
      </c>
      <c r="S18" s="70"/>
      <c r="T18" s="25">
        <v>0</v>
      </c>
      <c r="U18" s="195">
        <f>H18/10*T18/100</f>
        <v>0</v>
      </c>
      <c r="V18" s="196">
        <f>U18*31</f>
        <v>0</v>
      </c>
      <c r="W18" s="2">
        <f>T18*M18</f>
        <v>0</v>
      </c>
      <c r="X18" s="3">
        <f>T18*(P18)*1000</f>
        <v>0</v>
      </c>
      <c r="Y18" s="70"/>
      <c r="Z18" s="4">
        <v>0</v>
      </c>
      <c r="AA18" s="180">
        <v>0</v>
      </c>
      <c r="AB18" s="19">
        <f>AA18*Z18</f>
        <v>0</v>
      </c>
      <c r="AC18" s="21">
        <f>IF(Z18=0,0,U18/Z18)</f>
        <v>0</v>
      </c>
      <c r="AD18" s="189"/>
      <c r="AE18" s="23">
        <f>AA18*U18</f>
        <v>0</v>
      </c>
      <c r="AF18" s="180">
        <v>0</v>
      </c>
      <c r="AG18" s="88">
        <f>IF(AF18=0,0,"$"&amp;ROUND(AF18*AE18,0)&amp;" for "&amp;AA18&amp;" days")</f>
        <v>0</v>
      </c>
      <c r="AH18" s="70">
        <f>R18</f>
        <v>0</v>
      </c>
      <c r="AI18" s="189"/>
      <c r="AJ18" s="189"/>
      <c r="AK18" s="189"/>
      <c r="AL18" s="189"/>
      <c r="AM18" s="189"/>
      <c r="AN18" s="189"/>
      <c r="AO18" s="189"/>
      <c r="AP18" s="189"/>
    </row>
    <row r="19" spans="1:42" ht="15">
      <c r="A19" s="189"/>
      <c r="B19" s="183"/>
      <c r="C19" s="102">
        <v>0</v>
      </c>
      <c r="D19" s="134" t="s">
        <v>47</v>
      </c>
      <c r="E19" s="140">
        <v>0</v>
      </c>
      <c r="F19" s="135" t="s">
        <v>48</v>
      </c>
      <c r="G19" s="107">
        <f>IF(C19&gt;0,C19/E19,H19/10)</f>
        <v>0</v>
      </c>
      <c r="H19" s="29">
        <v>0</v>
      </c>
      <c r="I19" s="30">
        <v>0</v>
      </c>
      <c r="J19" s="145" t="s">
        <v>49</v>
      </c>
      <c r="K19" s="140">
        <v>0</v>
      </c>
      <c r="L19" s="135" t="s">
        <v>48</v>
      </c>
      <c r="M19" s="142">
        <f>I19*K19</f>
        <v>0</v>
      </c>
      <c r="N19" s="67">
        <f>IF(M19=0,0,G19/M19)</f>
        <v>0</v>
      </c>
      <c r="O19" s="31">
        <v>0</v>
      </c>
      <c r="P19" s="68">
        <f>I19*O19</f>
        <v>0</v>
      </c>
      <c r="Q19" s="69">
        <f>IF(P19=0,0,G19/P19/100)</f>
        <v>0</v>
      </c>
      <c r="R19" s="70">
        <f>B19</f>
        <v>0</v>
      </c>
      <c r="S19" s="70"/>
      <c r="T19" s="25">
        <v>0</v>
      </c>
      <c r="U19" s="195">
        <f>H19/10*T19/100</f>
        <v>0</v>
      </c>
      <c r="V19" s="196">
        <f>U19*31</f>
        <v>0</v>
      </c>
      <c r="W19" s="2">
        <f>T19*M19</f>
        <v>0</v>
      </c>
      <c r="X19" s="3">
        <f>T19*(P19)*1000</f>
        <v>0</v>
      </c>
      <c r="Y19" s="70"/>
      <c r="Z19" s="4">
        <v>0</v>
      </c>
      <c r="AA19" s="180">
        <v>0</v>
      </c>
      <c r="AB19" s="19">
        <f>AA19*Z19</f>
        <v>0</v>
      </c>
      <c r="AC19" s="21">
        <f>IF(Z19=0,0,U19/Z19)</f>
        <v>0</v>
      </c>
      <c r="AD19" s="189"/>
      <c r="AE19" s="23">
        <f>AA19*U19</f>
        <v>0</v>
      </c>
      <c r="AF19" s="180">
        <v>0</v>
      </c>
      <c r="AG19" s="88">
        <f>IF(AF19=0,0,"$"&amp;ROUND(AF19*AE19,0)&amp;" for "&amp;AA19&amp;" days")</f>
        <v>0</v>
      </c>
      <c r="AH19" s="70">
        <f>R19</f>
        <v>0</v>
      </c>
      <c r="AI19" s="189"/>
      <c r="AJ19" s="189"/>
      <c r="AK19" s="189"/>
      <c r="AL19" s="189"/>
      <c r="AM19" s="189"/>
      <c r="AN19" s="189"/>
      <c r="AO19" s="189"/>
      <c r="AP19" s="189"/>
    </row>
    <row r="20" spans="1:42" ht="15">
      <c r="A20" s="189"/>
      <c r="B20" s="182"/>
      <c r="C20" s="102">
        <v>0</v>
      </c>
      <c r="D20" s="139" t="s">
        <v>47</v>
      </c>
      <c r="E20" s="140">
        <v>0</v>
      </c>
      <c r="F20" s="141" t="s">
        <v>48</v>
      </c>
      <c r="G20" s="107">
        <f>IF(C20&gt;0,C20/E20,H20/10)</f>
        <v>0</v>
      </c>
      <c r="H20" s="29">
        <v>0</v>
      </c>
      <c r="I20" s="30">
        <v>0</v>
      </c>
      <c r="J20" s="146" t="s">
        <v>49</v>
      </c>
      <c r="K20" s="140">
        <v>0</v>
      </c>
      <c r="L20" s="141" t="s">
        <v>48</v>
      </c>
      <c r="M20" s="142">
        <f>I20*K20</f>
        <v>0</v>
      </c>
      <c r="N20" s="67">
        <f>IF(M20=0,0,G20/M20)</f>
        <v>0</v>
      </c>
      <c r="O20" s="31">
        <v>0</v>
      </c>
      <c r="P20" s="68">
        <f>I20*O20</f>
        <v>0</v>
      </c>
      <c r="Q20" s="69">
        <f>IF(P20=0,0,G20/P20/100)</f>
        <v>0</v>
      </c>
      <c r="R20" s="70">
        <f>B20</f>
        <v>0</v>
      </c>
      <c r="S20" s="70"/>
      <c r="T20" s="25">
        <v>0</v>
      </c>
      <c r="U20" s="195">
        <f>H20/10*T20/100</f>
        <v>0</v>
      </c>
      <c r="V20" s="196">
        <f>U20*31</f>
        <v>0</v>
      </c>
      <c r="W20" s="2">
        <f>T20*M20</f>
        <v>0</v>
      </c>
      <c r="X20" s="3">
        <f>T20*(P20)*1000</f>
        <v>0</v>
      </c>
      <c r="Y20" s="70"/>
      <c r="Z20" s="4">
        <v>0</v>
      </c>
      <c r="AA20" s="180">
        <v>0</v>
      </c>
      <c r="AB20" s="19">
        <f>AA20*Z20</f>
        <v>0</v>
      </c>
      <c r="AC20" s="21">
        <f>IF(Z20=0,0,U20/Z20)</f>
        <v>0</v>
      </c>
      <c r="AD20" s="189"/>
      <c r="AE20" s="23">
        <f>AA20*U20</f>
        <v>0</v>
      </c>
      <c r="AF20" s="180">
        <v>0</v>
      </c>
      <c r="AG20" s="88">
        <f>IF(AF20=0,0,"$"&amp;ROUND(AF20*AE20,0)&amp;" for "&amp;AA20&amp;" days")</f>
        <v>0</v>
      </c>
      <c r="AH20" s="70">
        <f>R20</f>
        <v>0</v>
      </c>
      <c r="AI20" s="189"/>
      <c r="AJ20" s="189"/>
      <c r="AK20" s="189"/>
      <c r="AL20" s="189"/>
      <c r="AM20" s="189"/>
      <c r="AN20" s="189"/>
      <c r="AO20" s="189"/>
      <c r="AP20" s="189"/>
    </row>
    <row r="21" spans="1:42" ht="15">
      <c r="A21" s="189"/>
      <c r="B21" s="182"/>
      <c r="C21" s="102">
        <v>0</v>
      </c>
      <c r="D21" s="134" t="s">
        <v>47</v>
      </c>
      <c r="E21" s="140">
        <v>0</v>
      </c>
      <c r="F21" s="135" t="s">
        <v>48</v>
      </c>
      <c r="G21" s="107">
        <f>IF(C21&gt;0,C21/E21,H21/10)</f>
        <v>0</v>
      </c>
      <c r="H21" s="29">
        <v>0</v>
      </c>
      <c r="I21" s="30">
        <v>0</v>
      </c>
      <c r="J21" s="145" t="s">
        <v>49</v>
      </c>
      <c r="K21" s="140">
        <v>0</v>
      </c>
      <c r="L21" s="135" t="s">
        <v>48</v>
      </c>
      <c r="M21" s="142">
        <f>I21*K21</f>
        <v>0</v>
      </c>
      <c r="N21" s="67">
        <f>IF(M21=0,0,G21/M21)</f>
        <v>0</v>
      </c>
      <c r="O21" s="31">
        <v>0</v>
      </c>
      <c r="P21" s="68">
        <f>I21*O21</f>
        <v>0</v>
      </c>
      <c r="Q21" s="69">
        <f>IF(P21=0,0,G21/P21/100)</f>
        <v>0</v>
      </c>
      <c r="R21" s="70">
        <f>B21</f>
        <v>0</v>
      </c>
      <c r="S21" s="70"/>
      <c r="T21" s="25">
        <v>0</v>
      </c>
      <c r="U21" s="195">
        <f>H21/10*T21/100</f>
        <v>0</v>
      </c>
      <c r="V21" s="196">
        <f>U21*31</f>
        <v>0</v>
      </c>
      <c r="W21" s="2">
        <f>T21*M21</f>
        <v>0</v>
      </c>
      <c r="X21" s="3">
        <f>T21*(P21)*1000</f>
        <v>0</v>
      </c>
      <c r="Y21" s="70"/>
      <c r="Z21" s="4">
        <v>0</v>
      </c>
      <c r="AA21" s="180">
        <v>0</v>
      </c>
      <c r="AB21" s="19">
        <f>AA21*Z21</f>
        <v>0</v>
      </c>
      <c r="AC21" s="21">
        <f>IF(Z21=0,0,U21/Z21)</f>
        <v>0</v>
      </c>
      <c r="AD21" s="189"/>
      <c r="AE21" s="23">
        <f>AA21*U21</f>
        <v>0</v>
      </c>
      <c r="AF21" s="180">
        <v>0</v>
      </c>
      <c r="AG21" s="88">
        <f>IF(AF21=0,0,"$"&amp;ROUND(AF21*AE21,0)&amp;" for "&amp;AA21&amp;" days")</f>
        <v>0</v>
      </c>
      <c r="AH21" s="70">
        <f>R21</f>
        <v>0</v>
      </c>
      <c r="AI21" s="189"/>
      <c r="AJ21" s="189"/>
      <c r="AK21" s="189"/>
      <c r="AL21" s="189"/>
      <c r="AM21" s="189"/>
      <c r="AN21" s="189"/>
      <c r="AO21" s="189"/>
      <c r="AP21" s="189"/>
    </row>
    <row r="22" spans="1:42" ht="15">
      <c r="A22" s="189"/>
      <c r="B22" s="183"/>
      <c r="C22" s="102">
        <v>0</v>
      </c>
      <c r="D22" s="139" t="s">
        <v>47</v>
      </c>
      <c r="E22" s="140">
        <v>0</v>
      </c>
      <c r="F22" s="141" t="s">
        <v>48</v>
      </c>
      <c r="G22" s="107">
        <f>IF(C22&gt;0,C22/E22,H22/10)</f>
        <v>0</v>
      </c>
      <c r="H22" s="29">
        <v>0</v>
      </c>
      <c r="I22" s="30">
        <v>0</v>
      </c>
      <c r="J22" s="146" t="s">
        <v>49</v>
      </c>
      <c r="K22" s="140">
        <v>0</v>
      </c>
      <c r="L22" s="141" t="s">
        <v>48</v>
      </c>
      <c r="M22" s="142">
        <f>I22*K22</f>
        <v>0</v>
      </c>
      <c r="N22" s="67">
        <f>IF(M22=0,0,G22/M22)</f>
        <v>0</v>
      </c>
      <c r="O22" s="31">
        <v>0</v>
      </c>
      <c r="P22" s="68">
        <f>I22*O22</f>
        <v>0</v>
      </c>
      <c r="Q22" s="69">
        <f>IF(P22=0,0,G22/P22/100)</f>
        <v>0</v>
      </c>
      <c r="R22" s="70">
        <f>B22</f>
        <v>0</v>
      </c>
      <c r="S22" s="70"/>
      <c r="T22" s="25">
        <v>0</v>
      </c>
      <c r="U22" s="195">
        <f>H22/10*T22/100</f>
        <v>0</v>
      </c>
      <c r="V22" s="196">
        <f>U22*31</f>
        <v>0</v>
      </c>
      <c r="W22" s="2">
        <f>T22*M22</f>
        <v>0</v>
      </c>
      <c r="X22" s="3">
        <f>T22*(P22)*1000</f>
        <v>0</v>
      </c>
      <c r="Y22" s="70"/>
      <c r="Z22" s="4">
        <v>0</v>
      </c>
      <c r="AA22" s="180">
        <v>0</v>
      </c>
      <c r="AB22" s="19">
        <f>AA22*Z22</f>
        <v>0</v>
      </c>
      <c r="AC22" s="21">
        <f>IF(Z22=0,0,U22/Z22)</f>
        <v>0</v>
      </c>
      <c r="AD22" s="189"/>
      <c r="AE22" s="23">
        <f>AA22*U22</f>
        <v>0</v>
      </c>
      <c r="AF22" s="180">
        <v>0</v>
      </c>
      <c r="AG22" s="88">
        <f>IF(AF22=0,0,"$"&amp;ROUND(AF22*AE22,0)&amp;" for "&amp;AA22&amp;" days")</f>
        <v>0</v>
      </c>
      <c r="AH22" s="70">
        <f>R22</f>
        <v>0</v>
      </c>
      <c r="AI22" s="189"/>
      <c r="AJ22" s="189"/>
      <c r="AK22" s="189"/>
      <c r="AL22" s="189"/>
      <c r="AM22" s="189"/>
      <c r="AN22" s="189"/>
      <c r="AO22" s="189"/>
      <c r="AP22" s="189"/>
    </row>
    <row r="23" spans="1:42" ht="15">
      <c r="A23" s="189"/>
      <c r="B23" s="183"/>
      <c r="C23" s="102">
        <v>0</v>
      </c>
      <c r="D23" s="134" t="s">
        <v>47</v>
      </c>
      <c r="E23" s="140">
        <v>0</v>
      </c>
      <c r="F23" s="135" t="s">
        <v>48</v>
      </c>
      <c r="G23" s="107">
        <f>IF(C23&gt;0,C23/E23,H23/10)</f>
        <v>0</v>
      </c>
      <c r="H23" s="29">
        <v>0</v>
      </c>
      <c r="I23" s="30">
        <v>0</v>
      </c>
      <c r="J23" s="145" t="s">
        <v>49</v>
      </c>
      <c r="K23" s="140">
        <v>0</v>
      </c>
      <c r="L23" s="135" t="s">
        <v>48</v>
      </c>
      <c r="M23" s="142">
        <f>I23*K23</f>
        <v>0</v>
      </c>
      <c r="N23" s="67">
        <f>IF(M23=0,0,G23/M23)</f>
        <v>0</v>
      </c>
      <c r="O23" s="31">
        <v>0</v>
      </c>
      <c r="P23" s="68">
        <f>I23*O23</f>
        <v>0</v>
      </c>
      <c r="Q23" s="69">
        <f>IF(P23=0,0,G23/P23/100)</f>
        <v>0</v>
      </c>
      <c r="R23" s="70">
        <f>B23</f>
        <v>0</v>
      </c>
      <c r="S23" s="70"/>
      <c r="T23" s="25">
        <v>0</v>
      </c>
      <c r="U23" s="195">
        <f>H23/10*T23/100</f>
        <v>0</v>
      </c>
      <c r="V23" s="196">
        <f>U23*31</f>
        <v>0</v>
      </c>
      <c r="W23" s="2">
        <f>T23*M23</f>
        <v>0</v>
      </c>
      <c r="X23" s="3">
        <f>T23*(P23)*1000</f>
        <v>0</v>
      </c>
      <c r="Y23" s="70"/>
      <c r="Z23" s="4">
        <v>0</v>
      </c>
      <c r="AA23" s="180">
        <v>0</v>
      </c>
      <c r="AB23" s="19">
        <f>AA23*Z23</f>
        <v>0</v>
      </c>
      <c r="AC23" s="21">
        <f>IF(Z23=0,0,U23/Z23)</f>
        <v>0</v>
      </c>
      <c r="AD23" s="189"/>
      <c r="AE23" s="23">
        <f>AA23*U23</f>
        <v>0</v>
      </c>
      <c r="AF23" s="180">
        <v>0</v>
      </c>
      <c r="AG23" s="88">
        <f>IF(AF23=0,0,"$"&amp;ROUND(AF23*AE23,0)&amp;" for "&amp;AA23&amp;" days")</f>
        <v>0</v>
      </c>
      <c r="AH23" s="70">
        <f>R23</f>
        <v>0</v>
      </c>
      <c r="AI23" s="189"/>
      <c r="AJ23" s="189"/>
      <c r="AK23" s="189"/>
      <c r="AL23" s="189"/>
      <c r="AM23" s="189"/>
      <c r="AN23" s="189"/>
      <c r="AO23" s="189"/>
      <c r="AP23" s="189"/>
    </row>
    <row r="24" spans="1:42" ht="15">
      <c r="A24" s="189"/>
      <c r="B24" s="182"/>
      <c r="C24" s="102">
        <v>0</v>
      </c>
      <c r="D24" s="139" t="s">
        <v>47</v>
      </c>
      <c r="E24" s="140">
        <v>0</v>
      </c>
      <c r="F24" s="141" t="s">
        <v>48</v>
      </c>
      <c r="G24" s="107">
        <f>IF(C24&gt;0,C24/E24,H24/10)</f>
        <v>0</v>
      </c>
      <c r="H24" s="29">
        <v>0</v>
      </c>
      <c r="I24" s="30">
        <v>0</v>
      </c>
      <c r="J24" s="146" t="s">
        <v>49</v>
      </c>
      <c r="K24" s="140">
        <v>0</v>
      </c>
      <c r="L24" s="141" t="s">
        <v>48</v>
      </c>
      <c r="M24" s="142">
        <f>I24*K24</f>
        <v>0</v>
      </c>
      <c r="N24" s="67">
        <f>IF(M24=0,0,G24/M24)</f>
        <v>0</v>
      </c>
      <c r="O24" s="31">
        <v>0</v>
      </c>
      <c r="P24" s="68">
        <f>I24*O24</f>
        <v>0</v>
      </c>
      <c r="Q24" s="69">
        <f>IF(P24=0,0,G24/P24/100)</f>
        <v>0</v>
      </c>
      <c r="R24" s="70">
        <f>B24</f>
        <v>0</v>
      </c>
      <c r="S24" s="70"/>
      <c r="T24" s="25">
        <v>0</v>
      </c>
      <c r="U24" s="195">
        <f>H24/10*T24/100</f>
        <v>0</v>
      </c>
      <c r="V24" s="196">
        <f>U24*31</f>
        <v>0</v>
      </c>
      <c r="W24" s="2">
        <f>T24*M24</f>
        <v>0</v>
      </c>
      <c r="X24" s="3">
        <f>T24*(P24)*1000</f>
        <v>0</v>
      </c>
      <c r="Y24" s="70"/>
      <c r="Z24" s="4">
        <v>0</v>
      </c>
      <c r="AA24" s="180">
        <v>0</v>
      </c>
      <c r="AB24" s="19">
        <f>AA24*Z24</f>
        <v>0</v>
      </c>
      <c r="AC24" s="21">
        <f>IF(Z24=0,0,U24/Z24)</f>
        <v>0</v>
      </c>
      <c r="AD24" s="189"/>
      <c r="AE24" s="23">
        <f>AA24*U24</f>
        <v>0</v>
      </c>
      <c r="AF24" s="180">
        <v>0</v>
      </c>
      <c r="AG24" s="88">
        <f>IF(AF24=0,0,"$"&amp;ROUND(AF24*AE24,0)&amp;" for "&amp;AA24&amp;" days")</f>
        <v>0</v>
      </c>
      <c r="AH24" s="70">
        <f>R24</f>
        <v>0</v>
      </c>
      <c r="AI24" s="189"/>
      <c r="AJ24" s="189"/>
      <c r="AK24" s="189"/>
      <c r="AL24" s="189"/>
      <c r="AM24" s="189"/>
      <c r="AN24" s="189"/>
      <c r="AO24" s="189"/>
      <c r="AP24" s="189"/>
    </row>
    <row r="25" spans="1:42" ht="15">
      <c r="A25" s="189"/>
      <c r="B25" s="182"/>
      <c r="C25" s="102">
        <v>0</v>
      </c>
      <c r="D25" s="134" t="s">
        <v>47</v>
      </c>
      <c r="E25" s="140">
        <v>0</v>
      </c>
      <c r="F25" s="135" t="s">
        <v>48</v>
      </c>
      <c r="G25" s="107">
        <f>IF(C25&gt;0,C25/E25,H25/10)</f>
        <v>0</v>
      </c>
      <c r="H25" s="29">
        <v>0</v>
      </c>
      <c r="I25" s="30">
        <v>0</v>
      </c>
      <c r="J25" s="145" t="s">
        <v>49</v>
      </c>
      <c r="K25" s="140">
        <v>0</v>
      </c>
      <c r="L25" s="135" t="s">
        <v>48</v>
      </c>
      <c r="M25" s="142">
        <f>I25*K25</f>
        <v>0</v>
      </c>
      <c r="N25" s="67">
        <f>IF(M25=0,0,G25/M25)</f>
        <v>0</v>
      </c>
      <c r="O25" s="31">
        <v>0</v>
      </c>
      <c r="P25" s="68">
        <f>I25*O25</f>
        <v>0</v>
      </c>
      <c r="Q25" s="69">
        <f>IF(P25=0,0,G25/P25/100)</f>
        <v>0</v>
      </c>
      <c r="R25" s="70">
        <f>B25</f>
        <v>0</v>
      </c>
      <c r="S25" s="70"/>
      <c r="T25" s="25">
        <v>0</v>
      </c>
      <c r="U25" s="195">
        <f>H25/10*T25/100</f>
        <v>0</v>
      </c>
      <c r="V25" s="196">
        <f>U25*31</f>
        <v>0</v>
      </c>
      <c r="W25" s="2">
        <f>T25*M25</f>
        <v>0</v>
      </c>
      <c r="X25" s="3">
        <f>T25*(P25)*1000</f>
        <v>0</v>
      </c>
      <c r="Y25" s="70"/>
      <c r="Z25" s="4">
        <v>0</v>
      </c>
      <c r="AA25" s="180">
        <v>0</v>
      </c>
      <c r="AB25" s="19">
        <f>AA25*Z25</f>
        <v>0</v>
      </c>
      <c r="AC25" s="21">
        <f>IF(Z25=0,0,U25/Z25)</f>
        <v>0</v>
      </c>
      <c r="AD25" s="189"/>
      <c r="AE25" s="23">
        <f>AA25*U25</f>
        <v>0</v>
      </c>
      <c r="AF25" s="180">
        <v>0</v>
      </c>
      <c r="AG25" s="88">
        <f>IF(AF25=0,0,"$"&amp;ROUND(AF25*AE25,0)&amp;" for "&amp;AA25&amp;" days")</f>
        <v>0</v>
      </c>
      <c r="AH25" s="70">
        <f>R25</f>
        <v>0</v>
      </c>
      <c r="AI25" s="189"/>
      <c r="AJ25" s="189"/>
      <c r="AK25" s="189"/>
      <c r="AL25" s="189"/>
      <c r="AM25" s="189"/>
      <c r="AN25" s="189"/>
      <c r="AO25" s="189"/>
      <c r="AP25" s="189"/>
    </row>
    <row r="26" spans="1:42" ht="15">
      <c r="A26" s="189"/>
      <c r="B26" s="183"/>
      <c r="C26" s="102">
        <v>0</v>
      </c>
      <c r="D26" s="139" t="s">
        <v>47</v>
      </c>
      <c r="E26" s="140">
        <v>0</v>
      </c>
      <c r="F26" s="141" t="s">
        <v>48</v>
      </c>
      <c r="G26" s="107">
        <f>IF(C26&gt;0,C26/E26,H26/10)</f>
        <v>0</v>
      </c>
      <c r="H26" s="29">
        <v>0</v>
      </c>
      <c r="I26" s="30">
        <v>0</v>
      </c>
      <c r="J26" s="146" t="s">
        <v>49</v>
      </c>
      <c r="K26" s="140">
        <v>0</v>
      </c>
      <c r="L26" s="141" t="s">
        <v>48</v>
      </c>
      <c r="M26" s="142">
        <f>I26*K26</f>
        <v>0</v>
      </c>
      <c r="N26" s="67">
        <f>IF(M26=0,0,G26/M26)</f>
        <v>0</v>
      </c>
      <c r="O26" s="31">
        <v>0</v>
      </c>
      <c r="P26" s="68">
        <f>I26*O26</f>
        <v>0</v>
      </c>
      <c r="Q26" s="69">
        <f>IF(P26=0,0,G26/P26/100)</f>
        <v>0</v>
      </c>
      <c r="R26" s="70">
        <f>B26</f>
        <v>0</v>
      </c>
      <c r="S26" s="70"/>
      <c r="T26" s="25">
        <v>0</v>
      </c>
      <c r="U26" s="195">
        <f>H26/10*T26/100</f>
        <v>0</v>
      </c>
      <c r="V26" s="196">
        <f>U26*31</f>
        <v>0</v>
      </c>
      <c r="W26" s="2">
        <f>T26*M26</f>
        <v>0</v>
      </c>
      <c r="X26" s="3">
        <f>T26*(P26)*1000</f>
        <v>0</v>
      </c>
      <c r="Y26" s="70"/>
      <c r="Z26" s="4">
        <v>0</v>
      </c>
      <c r="AA26" s="180">
        <v>0</v>
      </c>
      <c r="AB26" s="19">
        <f>AA26*Z26</f>
        <v>0</v>
      </c>
      <c r="AC26" s="21">
        <f>IF(Z26=0,0,U26/Z26)</f>
        <v>0</v>
      </c>
      <c r="AD26" s="189"/>
      <c r="AE26" s="23">
        <f>AA26*U26</f>
        <v>0</v>
      </c>
      <c r="AF26" s="180">
        <v>0</v>
      </c>
      <c r="AG26" s="88">
        <f>IF(AF26=0,0,"$"&amp;ROUND(AF26*AE26,0)&amp;" for "&amp;AA26&amp;" days")</f>
        <v>0</v>
      </c>
      <c r="AH26" s="70">
        <f>R26</f>
        <v>0</v>
      </c>
      <c r="AI26" s="189"/>
      <c r="AJ26" s="189"/>
      <c r="AK26" s="189"/>
      <c r="AL26" s="189"/>
      <c r="AM26" s="189"/>
      <c r="AN26" s="189"/>
      <c r="AO26" s="189"/>
      <c r="AP26" s="189"/>
    </row>
    <row r="27" spans="1:42" ht="15">
      <c r="A27" s="189"/>
      <c r="B27" s="182"/>
      <c r="C27" s="102">
        <v>0</v>
      </c>
      <c r="D27" s="134" t="s">
        <v>47</v>
      </c>
      <c r="E27" s="140">
        <v>0</v>
      </c>
      <c r="F27" s="135" t="s">
        <v>48</v>
      </c>
      <c r="G27" s="107">
        <f>IF(C27&gt;0,C27/E27,H27/10)</f>
        <v>0</v>
      </c>
      <c r="H27" s="29">
        <v>0</v>
      </c>
      <c r="I27" s="30">
        <v>0</v>
      </c>
      <c r="J27" s="145" t="s">
        <v>49</v>
      </c>
      <c r="K27" s="140">
        <v>0</v>
      </c>
      <c r="L27" s="135" t="s">
        <v>48</v>
      </c>
      <c r="M27" s="142">
        <f>I27*K27</f>
        <v>0</v>
      </c>
      <c r="N27" s="67">
        <f>IF(M27=0,0,G27/M27)</f>
        <v>0</v>
      </c>
      <c r="O27" s="31">
        <v>0</v>
      </c>
      <c r="P27" s="68">
        <f>I27*O27</f>
        <v>0</v>
      </c>
      <c r="Q27" s="69">
        <f>IF(P27=0,0,G27/P27/100)</f>
        <v>0</v>
      </c>
      <c r="R27" s="70">
        <f>B27</f>
        <v>0</v>
      </c>
      <c r="S27" s="70"/>
      <c r="T27" s="25">
        <v>0</v>
      </c>
      <c r="U27" s="195">
        <f>H27/10*T27/100</f>
        <v>0</v>
      </c>
      <c r="V27" s="196">
        <f>U27*31</f>
        <v>0</v>
      </c>
      <c r="W27" s="2">
        <f>T27*M27</f>
        <v>0</v>
      </c>
      <c r="X27" s="3">
        <f>T27*(P27)*1000</f>
        <v>0</v>
      </c>
      <c r="Y27" s="70"/>
      <c r="Z27" s="4">
        <v>0</v>
      </c>
      <c r="AA27" s="180">
        <v>0</v>
      </c>
      <c r="AB27" s="19">
        <f>AA27*Z27</f>
        <v>0</v>
      </c>
      <c r="AC27" s="21">
        <f>IF(Z27=0,0,U27/Z27)</f>
        <v>0</v>
      </c>
      <c r="AD27" s="189"/>
      <c r="AE27" s="23">
        <f>AA27*U27</f>
        <v>0</v>
      </c>
      <c r="AF27" s="180">
        <v>0</v>
      </c>
      <c r="AG27" s="88">
        <f>IF(AF27=0,0,"$"&amp;ROUND(AF27*AE27,0)&amp;" for "&amp;AA27&amp;" days")</f>
        <v>0</v>
      </c>
      <c r="AH27" s="70">
        <f>R27</f>
        <v>0</v>
      </c>
      <c r="AI27" s="189"/>
      <c r="AJ27" s="189"/>
      <c r="AK27" s="189"/>
      <c r="AL27" s="189"/>
      <c r="AM27" s="189"/>
      <c r="AN27" s="189"/>
      <c r="AO27" s="189"/>
      <c r="AP27" s="189"/>
    </row>
    <row r="28" spans="1:42" ht="15">
      <c r="A28" s="189"/>
      <c r="B28" s="182"/>
      <c r="C28" s="102">
        <v>0</v>
      </c>
      <c r="D28" s="139" t="s">
        <v>47</v>
      </c>
      <c r="E28" s="140">
        <v>0</v>
      </c>
      <c r="F28" s="141" t="s">
        <v>48</v>
      </c>
      <c r="G28" s="107">
        <f>IF(C28&gt;0,C28/E28,H28/10)</f>
        <v>0</v>
      </c>
      <c r="H28" s="29">
        <v>0</v>
      </c>
      <c r="I28" s="30">
        <v>0</v>
      </c>
      <c r="J28" s="146" t="s">
        <v>49</v>
      </c>
      <c r="K28" s="140">
        <v>0</v>
      </c>
      <c r="L28" s="141" t="s">
        <v>48</v>
      </c>
      <c r="M28" s="142">
        <f>I28*K28</f>
        <v>0</v>
      </c>
      <c r="N28" s="67">
        <f>IF(M28=0,0,G28/M28)</f>
        <v>0</v>
      </c>
      <c r="O28" s="31">
        <v>0</v>
      </c>
      <c r="P28" s="68">
        <f>I28*O28</f>
        <v>0</v>
      </c>
      <c r="Q28" s="69">
        <f>IF(P28=0,0,G28/P28/100)</f>
        <v>0</v>
      </c>
      <c r="R28" s="70">
        <f>B28</f>
        <v>0</v>
      </c>
      <c r="S28" s="70"/>
      <c r="T28" s="25">
        <v>0</v>
      </c>
      <c r="U28" s="195">
        <f>H28/10*T28/100</f>
        <v>0</v>
      </c>
      <c r="V28" s="196">
        <f>U28*31</f>
        <v>0</v>
      </c>
      <c r="W28" s="2">
        <f>T28*M28</f>
        <v>0</v>
      </c>
      <c r="X28" s="3">
        <f>T28*(P28)*1000</f>
        <v>0</v>
      </c>
      <c r="Y28" s="70"/>
      <c r="Z28" s="4">
        <v>0</v>
      </c>
      <c r="AA28" s="180">
        <v>0</v>
      </c>
      <c r="AB28" s="19">
        <f>AA28*Z28</f>
        <v>0</v>
      </c>
      <c r="AC28" s="21">
        <f>IF(Z28=0,0,U28/Z28)</f>
        <v>0</v>
      </c>
      <c r="AD28" s="189"/>
      <c r="AE28" s="23">
        <f>AA28*U28</f>
        <v>0</v>
      </c>
      <c r="AF28" s="180">
        <v>0</v>
      </c>
      <c r="AG28" s="88">
        <f>IF(AF28=0,0,"$"&amp;ROUND(AF28*AE28,0)&amp;" for "&amp;AA28&amp;" days")</f>
        <v>0</v>
      </c>
      <c r="AH28" s="70">
        <f>R28</f>
        <v>0</v>
      </c>
      <c r="AI28" s="189"/>
      <c r="AJ28" s="189"/>
      <c r="AK28" s="189"/>
      <c r="AL28" s="189"/>
      <c r="AM28" s="189"/>
      <c r="AN28" s="189"/>
      <c r="AO28" s="189"/>
      <c r="AP28" s="189"/>
    </row>
    <row r="29" spans="1:42" ht="15">
      <c r="A29" s="189"/>
      <c r="B29" s="182"/>
      <c r="C29" s="102">
        <v>0</v>
      </c>
      <c r="D29" s="134" t="s">
        <v>47</v>
      </c>
      <c r="E29" s="140">
        <v>0</v>
      </c>
      <c r="F29" s="135" t="s">
        <v>48</v>
      </c>
      <c r="G29" s="107">
        <f>IF(C29&gt;0,C29/E29,H29/10)</f>
        <v>0</v>
      </c>
      <c r="H29" s="29">
        <v>0</v>
      </c>
      <c r="I29" s="30">
        <v>0</v>
      </c>
      <c r="J29" s="145" t="s">
        <v>49</v>
      </c>
      <c r="K29" s="140">
        <v>0</v>
      </c>
      <c r="L29" s="135" t="s">
        <v>48</v>
      </c>
      <c r="M29" s="142">
        <f>I29*K29</f>
        <v>0</v>
      </c>
      <c r="N29" s="67">
        <f>IF(M29=0,0,G29/M29)</f>
        <v>0</v>
      </c>
      <c r="O29" s="31">
        <v>0</v>
      </c>
      <c r="P29" s="68">
        <f>I29*O29</f>
        <v>0</v>
      </c>
      <c r="Q29" s="69">
        <f>IF(P29=0,0,G29/P29/100)</f>
        <v>0</v>
      </c>
      <c r="R29" s="70">
        <f>B29</f>
        <v>0</v>
      </c>
      <c r="S29" s="70"/>
      <c r="T29" s="25">
        <v>0</v>
      </c>
      <c r="U29" s="195">
        <f>H29/10*T29/100</f>
        <v>0</v>
      </c>
      <c r="V29" s="196">
        <f>U29*31</f>
        <v>0</v>
      </c>
      <c r="W29" s="2">
        <f>T29*M29</f>
        <v>0</v>
      </c>
      <c r="X29" s="3">
        <f>T29*(P29)*1000</f>
        <v>0</v>
      </c>
      <c r="Y29" s="70"/>
      <c r="Z29" s="4">
        <v>0</v>
      </c>
      <c r="AA29" s="180">
        <v>0</v>
      </c>
      <c r="AB29" s="19">
        <f>AA29*Z29</f>
        <v>0</v>
      </c>
      <c r="AC29" s="21">
        <f>IF(Z29=0,0,U29/Z29)</f>
        <v>0</v>
      </c>
      <c r="AD29" s="189"/>
      <c r="AE29" s="23">
        <f>AA29*U29</f>
        <v>0</v>
      </c>
      <c r="AF29" s="180">
        <v>0</v>
      </c>
      <c r="AG29" s="88">
        <f>IF(AF29=0,0,"$"&amp;ROUND(AF29*AE29,0)&amp;" for "&amp;AA29&amp;" days")</f>
        <v>0</v>
      </c>
      <c r="AH29" s="70">
        <f>R29</f>
        <v>0</v>
      </c>
      <c r="AI29" s="189"/>
      <c r="AJ29" s="189"/>
      <c r="AK29" s="189"/>
      <c r="AL29" s="189"/>
      <c r="AM29" s="189"/>
      <c r="AN29" s="189"/>
      <c r="AO29" s="189"/>
      <c r="AP29" s="189"/>
    </row>
    <row r="30" spans="1:42" ht="15">
      <c r="A30" s="189"/>
      <c r="B30" s="182"/>
      <c r="C30" s="102">
        <v>0</v>
      </c>
      <c r="D30" s="139" t="s">
        <v>47</v>
      </c>
      <c r="E30" s="140">
        <v>0</v>
      </c>
      <c r="F30" s="141" t="s">
        <v>48</v>
      </c>
      <c r="G30" s="107">
        <f>IF(C30&gt;0,C30/E30,H30/10)</f>
        <v>0</v>
      </c>
      <c r="H30" s="29">
        <v>0</v>
      </c>
      <c r="I30" s="30">
        <v>0</v>
      </c>
      <c r="J30" s="146" t="s">
        <v>49</v>
      </c>
      <c r="K30" s="140">
        <v>0</v>
      </c>
      <c r="L30" s="141" t="s">
        <v>48</v>
      </c>
      <c r="M30" s="142">
        <f>I30*K30</f>
        <v>0</v>
      </c>
      <c r="N30" s="67">
        <f>IF(M30=0,0,G30/M30)</f>
        <v>0</v>
      </c>
      <c r="O30" s="31">
        <v>0</v>
      </c>
      <c r="P30" s="68">
        <f>I30*O30</f>
        <v>0</v>
      </c>
      <c r="Q30" s="69">
        <f>IF(P30=0,0,G30/P30/100)</f>
        <v>0</v>
      </c>
      <c r="R30" s="70">
        <f>B30</f>
        <v>0</v>
      </c>
      <c r="S30" s="70"/>
      <c r="T30" s="25">
        <v>0</v>
      </c>
      <c r="U30" s="195">
        <f>H30/10*T30/100</f>
        <v>0</v>
      </c>
      <c r="V30" s="196">
        <f>U30*31</f>
        <v>0</v>
      </c>
      <c r="W30" s="2">
        <f>T30*M30</f>
        <v>0</v>
      </c>
      <c r="X30" s="3">
        <f>T30*(P30)*1000</f>
        <v>0</v>
      </c>
      <c r="Y30" s="70"/>
      <c r="Z30" s="4">
        <v>0</v>
      </c>
      <c r="AA30" s="180">
        <v>0</v>
      </c>
      <c r="AB30" s="19">
        <f>AA30*Z30</f>
        <v>0</v>
      </c>
      <c r="AC30" s="21">
        <f>IF(Z30=0,0,U30/Z30)</f>
        <v>0</v>
      </c>
      <c r="AD30" s="189"/>
      <c r="AE30" s="23">
        <f>AA30*U30</f>
        <v>0</v>
      </c>
      <c r="AF30" s="180">
        <v>0</v>
      </c>
      <c r="AG30" s="88">
        <f>IF(AF30=0,0,"$"&amp;ROUND(AF30*AE30,0)&amp;" for "&amp;AA30&amp;" days")</f>
        <v>0</v>
      </c>
      <c r="AH30" s="70">
        <f>R30</f>
        <v>0</v>
      </c>
      <c r="AI30" s="189"/>
      <c r="AJ30" s="189"/>
      <c r="AK30" s="189"/>
      <c r="AL30" s="189"/>
      <c r="AM30" s="189"/>
      <c r="AN30" s="189"/>
      <c r="AO30" s="189"/>
      <c r="AP30" s="189"/>
    </row>
    <row r="31" spans="1:42" ht="15">
      <c r="A31" s="189"/>
      <c r="B31" s="182"/>
      <c r="C31" s="102">
        <v>0</v>
      </c>
      <c r="D31" s="134" t="s">
        <v>47</v>
      </c>
      <c r="E31" s="140">
        <v>0</v>
      </c>
      <c r="F31" s="135" t="s">
        <v>48</v>
      </c>
      <c r="G31" s="107">
        <f>IF(C31&gt;0,C31/E31,H31/10)</f>
        <v>0</v>
      </c>
      <c r="H31" s="29">
        <v>0</v>
      </c>
      <c r="I31" s="30">
        <v>0</v>
      </c>
      <c r="J31" s="145" t="s">
        <v>49</v>
      </c>
      <c r="K31" s="140">
        <v>0</v>
      </c>
      <c r="L31" s="135" t="s">
        <v>48</v>
      </c>
      <c r="M31" s="142">
        <f>I31*K31</f>
        <v>0</v>
      </c>
      <c r="N31" s="67">
        <f>IF(M31=0,0,G31/M31)</f>
        <v>0</v>
      </c>
      <c r="O31" s="31">
        <v>0</v>
      </c>
      <c r="P31" s="68">
        <f>I31*O31</f>
        <v>0</v>
      </c>
      <c r="Q31" s="69">
        <f>IF(P31=0,0,G31/P31/100)</f>
        <v>0</v>
      </c>
      <c r="R31" s="70">
        <f>B31</f>
        <v>0</v>
      </c>
      <c r="S31" s="70"/>
      <c r="T31" s="25">
        <v>0</v>
      </c>
      <c r="U31" s="195">
        <f>H31/10*T31/100</f>
        <v>0</v>
      </c>
      <c r="V31" s="196">
        <f>U31*31</f>
        <v>0</v>
      </c>
      <c r="W31" s="2">
        <f>T31*M31</f>
        <v>0</v>
      </c>
      <c r="X31" s="3">
        <f>T31*(P31)*1000</f>
        <v>0</v>
      </c>
      <c r="Y31" s="70"/>
      <c r="Z31" s="4">
        <v>0</v>
      </c>
      <c r="AA31" s="180">
        <v>0</v>
      </c>
      <c r="AB31" s="19">
        <f>AA31*Z31</f>
        <v>0</v>
      </c>
      <c r="AC31" s="21">
        <f>IF(Z31=0,0,U31/Z31)</f>
        <v>0</v>
      </c>
      <c r="AD31" s="189"/>
      <c r="AE31" s="23">
        <f>AA31*U31</f>
        <v>0</v>
      </c>
      <c r="AF31" s="180">
        <v>0</v>
      </c>
      <c r="AG31" s="88">
        <f>IF(AF31=0,0,"$"&amp;ROUND(AF31*AE31,0)&amp;" for "&amp;AA31&amp;" days")</f>
        <v>0</v>
      </c>
      <c r="AH31" s="70">
        <f>R31</f>
        <v>0</v>
      </c>
      <c r="AI31" s="189"/>
      <c r="AJ31" s="189"/>
      <c r="AK31" s="189"/>
      <c r="AL31" s="189"/>
      <c r="AM31" s="189"/>
      <c r="AN31" s="189"/>
      <c r="AO31" s="189"/>
      <c r="AP31" s="189"/>
    </row>
    <row r="32" spans="1:42" ht="15">
      <c r="A32" s="189"/>
      <c r="B32" s="183"/>
      <c r="C32" s="102">
        <v>0</v>
      </c>
      <c r="D32" s="139" t="s">
        <v>47</v>
      </c>
      <c r="E32" s="140">
        <v>0</v>
      </c>
      <c r="F32" s="141" t="s">
        <v>48</v>
      </c>
      <c r="G32" s="107">
        <f>IF(C32&gt;0,C32/E32,H32/10)</f>
        <v>0</v>
      </c>
      <c r="H32" s="29">
        <v>0</v>
      </c>
      <c r="I32" s="30">
        <v>0</v>
      </c>
      <c r="J32" s="146" t="s">
        <v>49</v>
      </c>
      <c r="K32" s="140">
        <v>0</v>
      </c>
      <c r="L32" s="141" t="s">
        <v>48</v>
      </c>
      <c r="M32" s="142">
        <f>I32*K32</f>
        <v>0</v>
      </c>
      <c r="N32" s="67">
        <f>IF(M32=0,0,G32/M32)</f>
        <v>0</v>
      </c>
      <c r="O32" s="31">
        <v>0</v>
      </c>
      <c r="P32" s="68">
        <f>I32*O32</f>
        <v>0</v>
      </c>
      <c r="Q32" s="69">
        <f>IF(P32=0,0,G32/P32/100)</f>
        <v>0</v>
      </c>
      <c r="R32" s="70">
        <f>B32</f>
        <v>0</v>
      </c>
      <c r="S32" s="70"/>
      <c r="T32" s="25">
        <v>0</v>
      </c>
      <c r="U32" s="195">
        <f>H32/10*T32/100</f>
        <v>0</v>
      </c>
      <c r="V32" s="196">
        <f>U32*31</f>
        <v>0</v>
      </c>
      <c r="W32" s="2">
        <f>T32*M32</f>
        <v>0</v>
      </c>
      <c r="X32" s="3">
        <f>T32*(P32)*1000</f>
        <v>0</v>
      </c>
      <c r="Y32" s="70"/>
      <c r="Z32" s="4">
        <v>0</v>
      </c>
      <c r="AA32" s="180">
        <v>0</v>
      </c>
      <c r="AB32" s="19">
        <f>AA32*Z32</f>
        <v>0</v>
      </c>
      <c r="AC32" s="21">
        <f>IF(Z32=0,0,U32/Z32)</f>
        <v>0</v>
      </c>
      <c r="AD32" s="189"/>
      <c r="AE32" s="23">
        <f>AA32*U32</f>
        <v>0</v>
      </c>
      <c r="AF32" s="180">
        <v>0</v>
      </c>
      <c r="AG32" s="88">
        <f>IF(AF32=0,0,"$"&amp;ROUND(AF32*AE32,0)&amp;" for "&amp;AA32&amp;" days")</f>
        <v>0</v>
      </c>
      <c r="AH32" s="70">
        <f>R32</f>
        <v>0</v>
      </c>
      <c r="AI32" s="189"/>
      <c r="AJ32" s="189"/>
      <c r="AK32" s="189"/>
      <c r="AL32" s="189"/>
      <c r="AM32" s="189"/>
      <c r="AN32" s="189"/>
      <c r="AO32" s="189"/>
      <c r="AP32" s="189"/>
    </row>
    <row r="33" spans="1:42" ht="15">
      <c r="A33" s="189"/>
      <c r="B33" s="183"/>
      <c r="C33" s="102">
        <v>0</v>
      </c>
      <c r="D33" s="139" t="s">
        <v>47</v>
      </c>
      <c r="E33" s="140">
        <v>0</v>
      </c>
      <c r="F33" s="141" t="s">
        <v>48</v>
      </c>
      <c r="G33" s="107">
        <f>IF(C33&gt;0,C33/E33,H33/10)</f>
        <v>0</v>
      </c>
      <c r="H33" s="29">
        <v>0</v>
      </c>
      <c r="I33" s="30">
        <v>0</v>
      </c>
      <c r="J33" s="145" t="s">
        <v>49</v>
      </c>
      <c r="K33" s="140">
        <v>0</v>
      </c>
      <c r="L33" s="135" t="s">
        <v>48</v>
      </c>
      <c r="M33" s="142">
        <f>I33*K33</f>
        <v>0</v>
      </c>
      <c r="N33" s="67">
        <f>IF(M33=0,0,G33/M33)</f>
        <v>0</v>
      </c>
      <c r="O33" s="31">
        <v>0</v>
      </c>
      <c r="P33" s="68">
        <f>I33*O33</f>
        <v>0</v>
      </c>
      <c r="Q33" s="69">
        <f>IF(P33=0,0,G33/P33/100)</f>
        <v>0</v>
      </c>
      <c r="R33" s="70">
        <f>B33</f>
        <v>0</v>
      </c>
      <c r="S33" s="70"/>
      <c r="T33" s="25">
        <v>0</v>
      </c>
      <c r="U33" s="195">
        <f>H33/10*T33/100</f>
        <v>0</v>
      </c>
      <c r="V33" s="196">
        <f>U33*31</f>
        <v>0</v>
      </c>
      <c r="W33" s="2">
        <f>T33*M33</f>
        <v>0</v>
      </c>
      <c r="X33" s="3">
        <f>T33*(P33)*1000</f>
        <v>0</v>
      </c>
      <c r="Y33" s="70"/>
      <c r="Z33" s="4">
        <v>0</v>
      </c>
      <c r="AA33" s="180">
        <v>0</v>
      </c>
      <c r="AB33" s="19">
        <f>AA33*Z33</f>
        <v>0</v>
      </c>
      <c r="AC33" s="21">
        <f>IF(Z33=0,0,U33/Z33)</f>
        <v>0</v>
      </c>
      <c r="AD33" s="189"/>
      <c r="AE33" s="23">
        <f>AA33*U33</f>
        <v>0</v>
      </c>
      <c r="AF33" s="180">
        <v>0</v>
      </c>
      <c r="AG33" s="88">
        <f>IF(AF33=0,0,"$"&amp;ROUND(AF33*AE33,0)&amp;" for "&amp;AA33&amp;" days")</f>
        <v>0</v>
      </c>
      <c r="AH33" s="70">
        <f>R33</f>
        <v>0</v>
      </c>
      <c r="AI33" s="189"/>
      <c r="AJ33" s="189"/>
      <c r="AK33" s="189"/>
      <c r="AL33" s="189"/>
      <c r="AM33" s="189"/>
      <c r="AN33" s="189"/>
      <c r="AO33" s="189"/>
      <c r="AP33" s="189"/>
    </row>
    <row r="34" spans="1:42" ht="15">
      <c r="A34" s="189"/>
      <c r="B34" s="183"/>
      <c r="C34" s="102">
        <v>0</v>
      </c>
      <c r="D34" s="136" t="s">
        <v>47</v>
      </c>
      <c r="E34" s="140">
        <v>0</v>
      </c>
      <c r="F34" s="138" t="s">
        <v>48</v>
      </c>
      <c r="G34" s="107">
        <f>IF(C34&gt;0,C34/E34,H34/10)</f>
        <v>0</v>
      </c>
      <c r="H34" s="29">
        <v>0</v>
      </c>
      <c r="I34" s="30">
        <v>0</v>
      </c>
      <c r="J34" s="146" t="s">
        <v>49</v>
      </c>
      <c r="K34" s="140">
        <v>0</v>
      </c>
      <c r="L34" s="141" t="s">
        <v>48</v>
      </c>
      <c r="M34" s="142">
        <f>I34*K34</f>
        <v>0</v>
      </c>
      <c r="N34" s="67">
        <f>IF(M34=0,0,G34/M34)</f>
        <v>0</v>
      </c>
      <c r="O34" s="31">
        <v>0</v>
      </c>
      <c r="P34" s="68">
        <f>I34*O34</f>
        <v>0</v>
      </c>
      <c r="Q34" s="69">
        <f>IF(P34=0,0,G34/P34/100)</f>
        <v>0</v>
      </c>
      <c r="R34" s="70">
        <f>B34</f>
        <v>0</v>
      </c>
      <c r="S34" s="70"/>
      <c r="T34" s="25">
        <v>0</v>
      </c>
      <c r="U34" s="195">
        <f>H34/10*T34/100</f>
        <v>0</v>
      </c>
      <c r="V34" s="196">
        <f>U34*31</f>
        <v>0</v>
      </c>
      <c r="W34" s="2">
        <f>T34*M34</f>
        <v>0</v>
      </c>
      <c r="X34" s="3">
        <f>T34*(P34)*1000</f>
        <v>0</v>
      </c>
      <c r="Y34" s="70"/>
      <c r="Z34" s="5">
        <v>0</v>
      </c>
      <c r="AA34" s="181">
        <v>0</v>
      </c>
      <c r="AB34" s="198">
        <f>AA34*Z34</f>
        <v>0</v>
      </c>
      <c r="AC34" s="22">
        <f>IF(Z34=0,0,U34/Z34)</f>
        <v>0</v>
      </c>
      <c r="AD34" s="189"/>
      <c r="AE34" s="24">
        <f>AA34*U34</f>
        <v>0</v>
      </c>
      <c r="AF34" s="181">
        <v>0</v>
      </c>
      <c r="AG34" s="89">
        <f>IF(AF34=0,0,"$"&amp;ROUND(AF34*AE34,0)&amp;" for "&amp;AA34&amp;" days")</f>
        <v>0</v>
      </c>
      <c r="AH34" s="70">
        <f>R34</f>
        <v>0</v>
      </c>
      <c r="AI34" s="189"/>
      <c r="AJ34" s="189"/>
      <c r="AK34" s="189"/>
      <c r="AL34" s="189"/>
      <c r="AM34" s="189"/>
      <c r="AN34" s="189"/>
      <c r="AO34" s="189"/>
      <c r="AP34" s="189"/>
    </row>
    <row r="35" spans="1:42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</row>
    <row r="36" spans="1:42" ht="12.75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</row>
    <row r="37" spans="1:42" ht="12.7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</row>
    <row r="38" spans="1:42" ht="12.75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</row>
    <row r="39" spans="1:42" ht="12.75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</row>
    <row r="40" spans="1:42" ht="12.75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</row>
    <row r="41" spans="1:42" ht="12.75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</row>
    <row r="42" spans="1:42" ht="12.75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</row>
    <row r="43" spans="1:42" ht="12.75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</row>
    <row r="44" spans="1:42" ht="12.75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</row>
    <row r="45" spans="1:42" ht="12.7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</row>
    <row r="46" spans="1:42" ht="12.7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</row>
    <row r="47" spans="1:42" ht="12.7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</row>
    <row r="48" spans="1:42" ht="12.7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</row>
    <row r="49" spans="1:42" ht="12.7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</row>
  </sheetData>
  <sheetProtection sheet="1"/>
  <mergeCells count="12">
    <mergeCell ref="B7:B8"/>
    <mergeCell ref="C7:C8"/>
    <mergeCell ref="E7:E8"/>
    <mergeCell ref="G7:G8"/>
    <mergeCell ref="H7:H8"/>
    <mergeCell ref="K7:K8"/>
    <mergeCell ref="N7:N8"/>
    <mergeCell ref="O7:O8"/>
    <mergeCell ref="P7:P8"/>
    <mergeCell ref="Q7:Q8"/>
    <mergeCell ref="U11:V11"/>
    <mergeCell ref="W11:X11"/>
  </mergeCells>
  <conditionalFormatting sqref="T22">
    <cfRule type="cellIs" priority="16" dxfId="16" operator="equal" stopIfTrue="1">
      <formula>0</formula>
    </cfRule>
  </conditionalFormatting>
  <conditionalFormatting sqref="T13:T34">
    <cfRule type="cellIs" priority="15" dxfId="15" operator="equal" stopIfTrue="1">
      <formula>0</formula>
    </cfRule>
  </conditionalFormatting>
  <conditionalFormatting sqref="Z13:Z34">
    <cfRule type="cellIs" priority="14" dxfId="0" operator="equal" stopIfTrue="1">
      <formula>0</formula>
    </cfRule>
  </conditionalFormatting>
  <conditionalFormatting sqref="C13:C34 E13:E34">
    <cfRule type="cellIs" priority="13" dxfId="4" operator="equal" stopIfTrue="1">
      <formula>0</formula>
    </cfRule>
  </conditionalFormatting>
  <conditionalFormatting sqref="N22:N34 Q22:Q34">
    <cfRule type="cellIs" priority="12" dxfId="1" operator="equal" stopIfTrue="1">
      <formula>0</formula>
    </cfRule>
  </conditionalFormatting>
  <conditionalFormatting sqref="P13:P34 M13:M34 G13:G34">
    <cfRule type="cellIs" priority="11" dxfId="1" operator="equal" stopIfTrue="1">
      <formula>0</formula>
    </cfRule>
  </conditionalFormatting>
  <conditionalFormatting sqref="N13:N34">
    <cfRule type="cellIs" priority="10" dxfId="10" operator="equal" stopIfTrue="1">
      <formula>0</formula>
    </cfRule>
  </conditionalFormatting>
  <conditionalFormatting sqref="Q13:Q34">
    <cfRule type="cellIs" priority="9" dxfId="0" operator="equal" stopIfTrue="1">
      <formula>0</formula>
    </cfRule>
  </conditionalFormatting>
  <conditionalFormatting sqref="AC13:AC34">
    <cfRule type="cellIs" priority="8" dxfId="1" operator="equal" stopIfTrue="1">
      <formula>0</formula>
    </cfRule>
  </conditionalFormatting>
  <conditionalFormatting sqref="R13:R34">
    <cfRule type="cellIs" priority="7" dxfId="1" operator="equal" stopIfTrue="1">
      <formula>0</formula>
    </cfRule>
  </conditionalFormatting>
  <conditionalFormatting sqref="H13:I34">
    <cfRule type="cellIs" priority="6" dxfId="4" operator="equal" stopIfTrue="1">
      <formula>0</formula>
    </cfRule>
  </conditionalFormatting>
  <conditionalFormatting sqref="K13:K34">
    <cfRule type="cellIs" priority="5" dxfId="4" operator="equal" stopIfTrue="1">
      <formula>0</formula>
    </cfRule>
  </conditionalFormatting>
  <conditionalFormatting sqref="O13:O34">
    <cfRule type="cellIs" priority="4" dxfId="4" operator="equal" stopIfTrue="1">
      <formula>0</formula>
    </cfRule>
  </conditionalFormatting>
  <conditionalFormatting sqref="AA13:AA34">
    <cfRule type="cellIs" priority="3" dxfId="0" operator="equal" stopIfTrue="1">
      <formula>0</formula>
    </cfRule>
  </conditionalFormatting>
  <conditionalFormatting sqref="AF13:AF34">
    <cfRule type="cellIs" priority="2" dxfId="0" operator="equal" stopIfTrue="1">
      <formula>0</formula>
    </cfRule>
  </conditionalFormatting>
  <conditionalFormatting sqref="AH13:AH34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Primary Industries, Fisheries and Forestry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Comparing stockfeeds - costing energy and crude protein</dc:title>
  <dc:subject/>
  <dc:creator>Roger Sneath</dc:creator>
  <cp:keywords/>
  <dc:description/>
  <cp:lastModifiedBy>SNEATH Roger</cp:lastModifiedBy>
  <cp:lastPrinted>2013-11-19T03:24:40Z</cp:lastPrinted>
  <dcterms:created xsi:type="dcterms:W3CDTF">2001-05-20T12:09:09Z</dcterms:created>
  <dcterms:modified xsi:type="dcterms:W3CDTF">2018-03-09T04:02:54Z</dcterms:modified>
  <cp:category/>
  <cp:version/>
  <cp:contentType/>
  <cp:contentStatus/>
</cp:coreProperties>
</file>